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urabh.rehani\Downloads\"/>
    </mc:Choice>
  </mc:AlternateContent>
  <xr:revisionPtr revIDLastSave="0" documentId="13_ncr:1_{13C35E8F-38CA-4AD5-8301-CB84275D660F}" xr6:coauthVersionLast="47" xr6:coauthVersionMax="47" xr10:uidLastSave="{00000000-0000-0000-0000-000000000000}"/>
  <bookViews>
    <workbookView xWindow="-110" yWindow="-110" windowWidth="19420" windowHeight="10540" activeTab="3" xr2:uid="{00000000-000D-0000-FFFF-FFFF00000000}"/>
  </bookViews>
  <sheets>
    <sheet name="Instructions" sheetId="2" r:id="rId1"/>
    <sheet name="Shifts" sheetId="4" r:id="rId2"/>
    <sheet name="Teams &amp; Employee Details" sheetId="3" r:id="rId3"/>
    <sheet name="Dupont Schedule Template" sheetId="1" r:id="rId4"/>
  </sheets>
  <definedNames>
    <definedName name="PULI">'Teams &amp; Employee Details'!$B$2:$C$42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3" l="1"/>
  <c r="G41" i="1" s="1"/>
  <c r="J18" i="3"/>
  <c r="J17" i="3"/>
  <c r="E41" i="1" s="1"/>
  <c r="J16" i="3"/>
  <c r="D41" i="1" s="1"/>
  <c r="M12" i="3"/>
  <c r="M11" i="3"/>
  <c r="M10" i="3"/>
  <c r="M9" i="3"/>
  <c r="M8" i="3"/>
  <c r="M7" i="3"/>
  <c r="M6" i="3"/>
  <c r="M5" i="3"/>
  <c r="M4" i="3"/>
  <c r="M3" i="3"/>
  <c r="K12" i="3"/>
  <c r="K11" i="3"/>
  <c r="K10" i="3"/>
  <c r="K9" i="3"/>
  <c r="K8" i="3"/>
  <c r="K7" i="3"/>
  <c r="K6" i="3"/>
  <c r="K5" i="3"/>
  <c r="K4" i="3"/>
  <c r="K3" i="3"/>
  <c r="I12" i="3"/>
  <c r="I11" i="3"/>
  <c r="I10" i="3"/>
  <c r="I9" i="3"/>
  <c r="I8" i="3"/>
  <c r="I7" i="3"/>
  <c r="I6" i="3"/>
  <c r="I5" i="3"/>
  <c r="I4" i="3"/>
  <c r="I3" i="3"/>
  <c r="G3" i="3"/>
  <c r="G4" i="3"/>
  <c r="G5" i="3"/>
  <c r="G7" i="3"/>
  <c r="G8" i="3"/>
  <c r="G9" i="3"/>
  <c r="G10" i="3"/>
  <c r="G11" i="3"/>
  <c r="G12" i="3"/>
  <c r="G6" i="3"/>
  <c r="H30" i="1" l="1"/>
  <c r="H34" i="1"/>
  <c r="H20" i="1"/>
  <c r="H35" i="1"/>
  <c r="H21" i="1"/>
  <c r="H39" i="1"/>
  <c r="H24" i="1"/>
  <c r="H40" i="1"/>
  <c r="H16" i="1"/>
  <c r="F41" i="1"/>
  <c r="H29" i="1"/>
  <c r="H25" i="1"/>
  <c r="H26" i="1"/>
  <c r="H15" i="1"/>
  <c r="H38" i="1"/>
  <c r="M13" i="3"/>
  <c r="AQ10" i="3" s="1"/>
  <c r="K13" i="3"/>
  <c r="K14" i="3" s="1"/>
  <c r="I13" i="3"/>
  <c r="I14" i="3" s="1"/>
  <c r="H17" i="1"/>
  <c r="H23" i="1"/>
  <c r="H33" i="1"/>
  <c r="H41" i="1"/>
  <c r="H27" i="1"/>
  <c r="H36" i="1"/>
  <c r="H13" i="1"/>
  <c r="H37" i="1"/>
  <c r="H18" i="1"/>
  <c r="H19" i="1"/>
  <c r="H28" i="1"/>
  <c r="H14" i="1"/>
  <c r="H22" i="1"/>
  <c r="H31" i="1"/>
  <c r="H32" i="1"/>
  <c r="B13" i="1"/>
  <c r="G42" i="1" l="1"/>
  <c r="M14" i="3"/>
  <c r="I15" i="1" s="1"/>
  <c r="AQ9" i="3"/>
  <c r="F42" i="1"/>
  <c r="E42" i="1"/>
  <c r="AQ8" i="3"/>
  <c r="G13" i="3"/>
  <c r="B14" i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I30" i="1" l="1"/>
  <c r="I21" i="1"/>
  <c r="I20" i="1"/>
  <c r="I24" i="1"/>
  <c r="I26" i="1"/>
  <c r="I25" i="1"/>
  <c r="I35" i="1"/>
  <c r="I29" i="1"/>
  <c r="I38" i="1"/>
  <c r="I39" i="1"/>
  <c r="I16" i="1"/>
  <c r="I40" i="1"/>
  <c r="I34" i="1"/>
  <c r="AQ7" i="3"/>
  <c r="G14" i="3"/>
  <c r="D42" i="1"/>
  <c r="H42" i="1" s="1"/>
  <c r="I32" i="1" l="1"/>
  <c r="I23" i="1"/>
  <c r="I33" i="1"/>
  <c r="I31" i="1"/>
  <c r="I18" i="1"/>
  <c r="I22" i="1"/>
  <c r="I14" i="1"/>
  <c r="I37" i="1"/>
  <c r="I13" i="1"/>
  <c r="I27" i="1"/>
  <c r="I17" i="1"/>
  <c r="I36" i="1"/>
  <c r="I28" i="1"/>
  <c r="I19" i="1"/>
</calcChain>
</file>

<file path=xl/sharedStrings.xml><?xml version="1.0" encoding="utf-8"?>
<sst xmlns="http://schemas.openxmlformats.org/spreadsheetml/2006/main" count="305" uniqueCount="130">
  <si>
    <t>Basic Information</t>
  </si>
  <si>
    <t>Si. No</t>
  </si>
  <si>
    <t>a)</t>
  </si>
  <si>
    <t>b)</t>
  </si>
  <si>
    <t>c)</t>
  </si>
  <si>
    <t>Some of the checkpoints to keep in mind while using the excel sheet</t>
  </si>
  <si>
    <t xml:space="preserve">Do not change any formulas present in the project timeline template. </t>
  </si>
  <si>
    <t>Company Name</t>
  </si>
  <si>
    <r>
      <rPr>
        <b/>
        <sz val="14"/>
        <color theme="1"/>
        <rFont val="Calibri"/>
        <family val="2"/>
        <scheme val="minor"/>
      </rPr>
      <t>Additionally you can visit this page to get a</t>
    </r>
    <r>
      <rPr>
        <b/>
        <sz val="14"/>
        <color theme="10"/>
        <rFont val="Calibri"/>
        <family val="2"/>
        <scheme val="minor"/>
      </rPr>
      <t xml:space="preserve"> </t>
    </r>
    <r>
      <rPr>
        <b/>
        <u/>
        <sz val="14"/>
        <color theme="10"/>
        <rFont val="Calibri"/>
        <family val="2"/>
        <scheme val="minor"/>
      </rPr>
      <t>free demo of our software!</t>
    </r>
  </si>
  <si>
    <t>[Company Logo]</t>
  </si>
  <si>
    <t>[Adress 1]</t>
  </si>
  <si>
    <t>[Adress 2]</t>
  </si>
  <si>
    <t>[City, State ZIP]</t>
  </si>
  <si>
    <t>[Phone]</t>
  </si>
  <si>
    <r>
      <rPr>
        <b/>
        <sz val="14"/>
        <rFont val="Calibri"/>
        <family val="2"/>
        <scheme val="minor"/>
      </rPr>
      <t xml:space="preserve">Try Replicon's </t>
    </r>
    <r>
      <rPr>
        <b/>
        <u/>
        <sz val="14"/>
        <color theme="10"/>
        <rFont val="Calibri"/>
        <family val="2"/>
        <scheme val="minor"/>
      </rPr>
      <t>advanced project management software</t>
    </r>
    <r>
      <rPr>
        <b/>
        <sz val="14"/>
        <rFont val="Calibri"/>
        <family val="2"/>
        <scheme val="minor"/>
      </rPr>
      <t xml:space="preserve"> in case you want to automate the project tracking process. </t>
    </r>
  </si>
  <si>
    <t>Daily Labour Cost</t>
  </si>
  <si>
    <t>Day</t>
  </si>
  <si>
    <t>Off</t>
  </si>
  <si>
    <t>Week - 1</t>
  </si>
  <si>
    <t>Week - 2</t>
  </si>
  <si>
    <t>Week - 3</t>
  </si>
  <si>
    <t>Week - 4</t>
  </si>
  <si>
    <t>Night</t>
  </si>
  <si>
    <t>Teams</t>
  </si>
  <si>
    <t>Team - 1</t>
  </si>
  <si>
    <t>Team - 2</t>
  </si>
  <si>
    <t>Team - 3</t>
  </si>
  <si>
    <t>Team - 4</t>
  </si>
  <si>
    <t>Weeks</t>
  </si>
  <si>
    <t>Dates</t>
  </si>
  <si>
    <t>Employee</t>
  </si>
  <si>
    <t>Hourly Rate</t>
  </si>
  <si>
    <t>Employe 1</t>
  </si>
  <si>
    <t>Employe 2</t>
  </si>
  <si>
    <t>Employe 3</t>
  </si>
  <si>
    <t>Employe 4</t>
  </si>
  <si>
    <t>Employe 5</t>
  </si>
  <si>
    <t>Employe 6</t>
  </si>
  <si>
    <t>Employe 7</t>
  </si>
  <si>
    <t>Employe 8</t>
  </si>
  <si>
    <t>Employe 9</t>
  </si>
  <si>
    <t>Employe 10</t>
  </si>
  <si>
    <t>Employe 11</t>
  </si>
  <si>
    <t>Employe 12</t>
  </si>
  <si>
    <t>Employe 13</t>
  </si>
  <si>
    <t>Employe 14</t>
  </si>
  <si>
    <t>Employe 15</t>
  </si>
  <si>
    <t>Employe 16</t>
  </si>
  <si>
    <t>Employe 17</t>
  </si>
  <si>
    <t>Employe 18</t>
  </si>
  <si>
    <t>Employe 19</t>
  </si>
  <si>
    <t>Employe 20</t>
  </si>
  <si>
    <t>Employe 21</t>
  </si>
  <si>
    <t>Employe 22</t>
  </si>
  <si>
    <t>Employe 23</t>
  </si>
  <si>
    <t>Employe 24</t>
  </si>
  <si>
    <t>Employe 25</t>
  </si>
  <si>
    <t>Employe 26</t>
  </si>
  <si>
    <t>Employe 27</t>
  </si>
  <si>
    <t>Employe 28</t>
  </si>
  <si>
    <t>Employe 29</t>
  </si>
  <si>
    <t>Employe 30</t>
  </si>
  <si>
    <t>Employe 31</t>
  </si>
  <si>
    <t>Employe 32</t>
  </si>
  <si>
    <t>Employe 33</t>
  </si>
  <si>
    <t>Employe 34</t>
  </si>
  <si>
    <t>Employe 35</t>
  </si>
  <si>
    <t>Employe 36</t>
  </si>
  <si>
    <t>Employe 37</t>
  </si>
  <si>
    <t>Employe 38</t>
  </si>
  <si>
    <t>Employe 39</t>
  </si>
  <si>
    <t>Employe 40</t>
  </si>
  <si>
    <t xml:space="preserve">Employee Details </t>
  </si>
  <si>
    <t>Team Allocation</t>
  </si>
  <si>
    <t>Daily Paid Hours</t>
  </si>
  <si>
    <t>Monthly Paid Hours</t>
  </si>
  <si>
    <t>Monthly Labour Cost</t>
  </si>
  <si>
    <t>Schedule Start Date</t>
  </si>
  <si>
    <t>[Company Name]</t>
  </si>
  <si>
    <t>[Address 1]</t>
  </si>
  <si>
    <t>[Address 2]</t>
  </si>
  <si>
    <t>Shift</t>
  </si>
  <si>
    <t>Starts</t>
  </si>
  <si>
    <t>Ends</t>
  </si>
  <si>
    <t>Paid Hours</t>
  </si>
  <si>
    <t>Team 1</t>
  </si>
  <si>
    <t>Team 2</t>
  </si>
  <si>
    <t>Team 3</t>
  </si>
  <si>
    <t>Team 4</t>
  </si>
  <si>
    <t>Team Size</t>
  </si>
  <si>
    <t>Team 1 Total Hourly Pay</t>
  </si>
  <si>
    <t>Team 2 Total Hourly Pay</t>
  </si>
  <si>
    <t>Team 3 Total Hourly Pay</t>
  </si>
  <si>
    <t>Team 4 Total Hourly Pay</t>
  </si>
  <si>
    <t>12 Hour Rate</t>
  </si>
  <si>
    <t>8:00AM</t>
  </si>
  <si>
    <t>8:00PM</t>
  </si>
  <si>
    <t xml:space="preserve">Shifts </t>
  </si>
  <si>
    <t>Teams &amp; Employees Details</t>
  </si>
  <si>
    <t xml:space="preserve">Employee Details - Enter all employee names </t>
  </si>
  <si>
    <t>Update the respective employee hourly rate</t>
  </si>
  <si>
    <t xml:space="preserve">1) Create 4 teams </t>
  </si>
  <si>
    <t>2)and allocate the same number of employees to each team so the hourly rate will be updated automatically</t>
  </si>
  <si>
    <t xml:space="preserve">d) </t>
  </si>
  <si>
    <t>1)Team 1 - update the number of employees you have allocated for team 1</t>
  </si>
  <si>
    <t>2)Team 2 - update the number of employees you have allocated for team 2</t>
  </si>
  <si>
    <t>3)Team 3 - update the number of employees you have allocated for team 3</t>
  </si>
  <si>
    <t>4)Team 4 - update the number of employees you have allocated for team 4</t>
  </si>
  <si>
    <t xml:space="preserve">e) </t>
  </si>
  <si>
    <t>Daily Paid Hours will be updated automatically based on the team Size you have updated</t>
  </si>
  <si>
    <t>3)</t>
  </si>
  <si>
    <t xml:space="preserve">a) </t>
  </si>
  <si>
    <t>2) Update your company logo</t>
  </si>
  <si>
    <t>3)Update your company name</t>
  </si>
  <si>
    <t>4)</t>
  </si>
  <si>
    <t>4)Update complete address</t>
  </si>
  <si>
    <t>5)Update the phone number</t>
  </si>
  <si>
    <t xml:space="preserve">Teams </t>
  </si>
  <si>
    <t xml:space="preserve">2) Daily paid hours will be automatically calculated. </t>
  </si>
  <si>
    <t>3) Daily labour cost will be automatically calculated</t>
  </si>
  <si>
    <t xml:space="preserve">4) Monthly paid hours will be automatically calculated </t>
  </si>
  <si>
    <t>5)Monthly Labour cost will be automatically calculated</t>
  </si>
  <si>
    <t>Once you enter data in ‘Scheduled Start Date’, the rest of the dates will be automatically displayed in the table.</t>
  </si>
  <si>
    <t xml:space="preserve">Shift Hours </t>
  </si>
  <si>
    <r>
      <t>Shifts are by default 12 hours, you can update them as per your shift timings. (If your shift hours are not 12 hours, update the respective "S</t>
    </r>
    <r>
      <rPr>
        <b/>
        <sz val="10"/>
        <color rgb="FF000000"/>
        <rFont val="Arial"/>
        <family val="2"/>
      </rPr>
      <t>hift Hours".</t>
    </r>
  </si>
  <si>
    <t>How to use Replicon’s Free Dupont Shift Schedule Template</t>
  </si>
  <si>
    <t>Dupont Shift Schedule Template</t>
  </si>
  <si>
    <t>1) Schedule Start Date - If you update this date the rest of the period dates will be updated automatically</t>
  </si>
  <si>
    <t>Team Hourly Rate</t>
  </si>
  <si>
    <t>1) Team 1, Team 2, Team 3, and Team 4 work schedules are updated as per the Dupont work schedule.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</si>
</sst>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#,##0_);[Red]\(&quot;$&quot;#,##0\)"/>
    <numFmt numFmtId="165" formatCode="&quot;$&quot;#,##0.00_);\(&quot;$&quot;#,##0.00\)"/>
    <numFmt numFmtId="166" formatCode="_(&quot;$&quot;* #,##0.00_);_(&quot;$&quot;* \(#,##0.00\);_(&quot;$&quot;* &quot;-&quot;??_);_(@_)"/>
    <numFmt numFmtId="167" formatCode="[$-F800]dddd\,\ mmmm\ dd\,\ yyyy"/>
    <numFmt numFmtId="168" formatCode="_([$$-409]* #,##0.00_);_([$$-409]* \(#,##0.00\);_([$$-409]* &quot;-&quot;??_);_(@_)"/>
    <numFmt numFmtId="169" formatCode="[$-10409]hh:mm\ AM/PM;@"/>
    <numFmt numFmtId="170" formatCode="[$-409]h:mm\ AM/PM;@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i/>
      <sz val="10"/>
      <color rgb="FF000000"/>
      <name val="Arial"/>
      <family val="2"/>
    </font>
    <font>
      <i/>
      <sz val="14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rgb="FF00B0F0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166" fontId="17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6" fillId="0" borderId="1" xfId="0" applyFont="1" applyBorder="1"/>
    <xf numFmtId="0" fontId="4" fillId="0" borderId="0" xfId="0" applyFont="1" applyAlignment="1">
      <alignment horizontal="center"/>
    </xf>
    <xf numFmtId="0" fontId="0" fillId="0" borderId="1" xfId="0" applyBorder="1"/>
    <xf numFmtId="0" fontId="1" fillId="5" borderId="0" xfId="0" applyFont="1" applyFill="1"/>
    <xf numFmtId="0" fontId="0" fillId="5" borderId="0" xfId="0" applyFill="1" applyAlignment="1">
      <alignment horizontal="center"/>
    </xf>
    <xf numFmtId="0" fontId="0" fillId="5" borderId="0" xfId="0" applyFill="1"/>
    <xf numFmtId="15" fontId="0" fillId="5" borderId="0" xfId="0" applyNumberFormat="1" applyFill="1" applyAlignment="1">
      <alignment horizontal="center"/>
    </xf>
    <xf numFmtId="0" fontId="0" fillId="5" borderId="0" xfId="0" applyFill="1" applyAlignment="1">
      <alignment horizontal="right"/>
    </xf>
    <xf numFmtId="16" fontId="0" fillId="5" borderId="0" xfId="0" applyNumberFormat="1" applyFill="1" applyAlignment="1">
      <alignment horizontal="center"/>
    </xf>
    <xf numFmtId="0" fontId="0" fillId="5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167" fontId="0" fillId="5" borderId="6" xfId="0" applyNumberFormat="1" applyFill="1" applyBorder="1"/>
    <xf numFmtId="0" fontId="0" fillId="8" borderId="12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167" fontId="0" fillId="0" borderId="6" xfId="0" applyNumberFormat="1" applyBorder="1"/>
    <xf numFmtId="0" fontId="0" fillId="0" borderId="17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1" fillId="0" borderId="0" xfId="0" applyFont="1"/>
    <xf numFmtId="0" fontId="1" fillId="2" borderId="1" xfId="0" applyFont="1" applyFill="1" applyBorder="1"/>
    <xf numFmtId="164" fontId="0" fillId="0" borderId="1" xfId="0" applyNumberFormat="1" applyBorder="1" applyAlignment="1">
      <alignment horizontal="center"/>
    </xf>
    <xf numFmtId="0" fontId="0" fillId="5" borderId="0" xfId="0" applyFill="1" applyAlignment="1">
      <alignment horizontal="left"/>
    </xf>
    <xf numFmtId="0" fontId="0" fillId="5" borderId="18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168" fontId="0" fillId="0" borderId="0" xfId="0" applyNumberFormat="1"/>
    <xf numFmtId="165" fontId="0" fillId="5" borderId="1" xfId="2" applyNumberFormat="1" applyFont="1" applyFill="1" applyBorder="1" applyAlignment="1">
      <alignment horizontal="center"/>
    </xf>
    <xf numFmtId="0" fontId="1" fillId="5" borderId="0" xfId="0" applyFont="1" applyFill="1" applyAlignment="1">
      <alignment horizontal="left"/>
    </xf>
    <xf numFmtId="0" fontId="1" fillId="5" borderId="0" xfId="0" applyFont="1" applyFill="1" applyAlignment="1">
      <alignment horizontal="center"/>
    </xf>
    <xf numFmtId="167" fontId="0" fillId="5" borderId="0" xfId="0" applyNumberFormat="1" applyFill="1" applyAlignment="1">
      <alignment horizontal="center"/>
    </xf>
    <xf numFmtId="0" fontId="15" fillId="0" borderId="0" xfId="0" applyFont="1" applyProtection="1">
      <protection locked="0"/>
    </xf>
    <xf numFmtId="169" fontId="18" fillId="0" borderId="0" xfId="0" applyNumberFormat="1" applyFont="1" applyProtection="1">
      <protection locked="0"/>
    </xf>
    <xf numFmtId="0" fontId="18" fillId="0" borderId="0" xfId="0" applyFont="1" applyProtection="1">
      <protection locked="0"/>
    </xf>
    <xf numFmtId="0" fontId="21" fillId="0" borderId="0" xfId="0" applyFont="1" applyProtection="1">
      <protection locked="0"/>
    </xf>
    <xf numFmtId="165" fontId="1" fillId="5" borderId="21" xfId="2" applyNumberFormat="1" applyFont="1" applyFill="1" applyBorder="1" applyAlignment="1">
      <alignment horizontal="center"/>
    </xf>
    <xf numFmtId="167" fontId="0" fillId="0" borderId="23" xfId="0" applyNumberFormat="1" applyBorder="1"/>
    <xf numFmtId="0" fontId="0" fillId="5" borderId="24" xfId="0" applyFill="1" applyBorder="1" applyAlignment="1">
      <alignment horizontal="center"/>
    </xf>
    <xf numFmtId="165" fontId="0" fillId="5" borderId="10" xfId="2" applyNumberFormat="1" applyFont="1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22" fillId="10" borderId="1" xfId="0" applyFont="1" applyFill="1" applyBorder="1"/>
    <xf numFmtId="170" fontId="23" fillId="0" borderId="1" xfId="0" applyNumberFormat="1" applyFont="1" applyBorder="1" applyAlignment="1" applyProtection="1">
      <alignment horizontal="right"/>
      <protection locked="0"/>
    </xf>
    <xf numFmtId="0" fontId="22" fillId="10" borderId="1" xfId="0" applyFont="1" applyFill="1" applyBorder="1" applyAlignment="1">
      <alignment horizontal="center"/>
    </xf>
    <xf numFmtId="0" fontId="23" fillId="0" borderId="1" xfId="0" applyFont="1" applyBorder="1" applyAlignment="1" applyProtection="1">
      <alignment horizontal="center"/>
      <protection locked="0"/>
    </xf>
    <xf numFmtId="0" fontId="1" fillId="5" borderId="25" xfId="0" applyFont="1" applyFill="1" applyBorder="1"/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25" fillId="0" borderId="1" xfId="0" applyFont="1" applyBorder="1" applyAlignment="1">
      <alignment horizontal="left"/>
    </xf>
    <xf numFmtId="0" fontId="1" fillId="10" borderId="0" xfId="0" applyFont="1" applyFill="1"/>
    <xf numFmtId="0" fontId="11" fillId="0" borderId="6" xfId="1" applyFont="1" applyBorder="1" applyAlignment="1">
      <alignment horizontal="left"/>
    </xf>
    <xf numFmtId="0" fontId="11" fillId="0" borderId="7" xfId="1" applyFont="1" applyBorder="1" applyAlignment="1">
      <alignment horizontal="left"/>
    </xf>
    <xf numFmtId="0" fontId="3" fillId="6" borderId="3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left" indent="1"/>
    </xf>
    <xf numFmtId="0" fontId="7" fillId="0" borderId="0" xfId="0" applyFont="1" applyAlignment="1">
      <alignment horizontal="center"/>
    </xf>
    <xf numFmtId="0" fontId="9" fillId="0" borderId="6" xfId="1" applyFont="1" applyBorder="1" applyAlignment="1">
      <alignment horizontal="left"/>
    </xf>
    <xf numFmtId="0" fontId="9" fillId="0" borderId="7" xfId="1" applyFont="1" applyBorder="1" applyAlignment="1">
      <alignment horizontal="left"/>
    </xf>
    <xf numFmtId="0" fontId="0" fillId="7" borderId="1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8" xfId="0" applyFont="1" applyFill="1" applyBorder="1" applyAlignment="1">
      <alignment horizontal="center"/>
    </xf>
    <xf numFmtId="0" fontId="21" fillId="0" borderId="2" xfId="0" applyFont="1" applyBorder="1" applyAlignment="1" applyProtection="1">
      <alignment horizontal="left"/>
      <protection locked="0"/>
    </xf>
    <xf numFmtId="0" fontId="13" fillId="3" borderId="6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4" fillId="4" borderId="0" xfId="0" applyFont="1" applyFill="1" applyAlignment="1">
      <alignment horizontal="center"/>
    </xf>
    <xf numFmtId="0" fontId="0" fillId="5" borderId="0" xfId="0" applyFill="1" applyAlignment="1">
      <alignment horizontal="left"/>
    </xf>
    <xf numFmtId="0" fontId="16" fillId="5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19" fillId="0" borderId="0" xfId="0" applyFont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1" fillId="2" borderId="3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167" fontId="0" fillId="5" borderId="11" xfId="0" applyNumberFormat="1" applyFill="1" applyBorder="1" applyAlignment="1">
      <alignment horizontal="center" vertical="center" textRotation="90"/>
    </xf>
    <xf numFmtId="167" fontId="0" fillId="5" borderId="14" xfId="0" applyNumberFormat="1" applyFill="1" applyBorder="1" applyAlignment="1">
      <alignment horizontal="center" vertical="center" textRotation="90"/>
    </xf>
    <xf numFmtId="167" fontId="0" fillId="5" borderId="16" xfId="0" applyNumberFormat="1" applyFill="1" applyBorder="1" applyAlignment="1">
      <alignment horizontal="center" vertical="center" textRotation="90"/>
    </xf>
    <xf numFmtId="0" fontId="0" fillId="5" borderId="8" xfId="0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5" borderId="9" xfId="0" applyFill="1" applyBorder="1" applyAlignment="1">
      <alignment horizontal="left"/>
    </xf>
    <xf numFmtId="165" fontId="1" fillId="5" borderId="22" xfId="0" applyNumberFormat="1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" fillId="5" borderId="0" xfId="0" applyFont="1" applyFill="1" applyAlignment="1">
      <alignment horizontal="right"/>
    </xf>
    <xf numFmtId="167" fontId="0" fillId="5" borderId="8" xfId="0" applyNumberFormat="1" applyFill="1" applyBorder="1" applyAlignment="1">
      <alignment horizontal="center"/>
    </xf>
    <xf numFmtId="0" fontId="21" fillId="0" borderId="8" xfId="0" applyFont="1" applyBorder="1" applyAlignment="1" applyProtection="1">
      <alignment horizontal="left"/>
      <protection locked="0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replicon.com/free-trial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</xdr:colOff>
      <xdr:row>1</xdr:row>
      <xdr:rowOff>12056</xdr:rowOff>
    </xdr:from>
    <xdr:to>
      <xdr:col>1</xdr:col>
      <xdr:colOff>908050</xdr:colOff>
      <xdr:row>1</xdr:row>
      <xdr:rowOff>387350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AA051F-965B-CDDB-FF42-D230458DD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150" y="196206"/>
          <a:ext cx="901700" cy="375294"/>
        </a:xfrm>
        <a:prstGeom prst="rect">
          <a:avLst/>
        </a:prstGeom>
      </xdr:spPr>
    </xdr:pic>
    <xdr:clientData/>
  </xdr:twoCellAnchor>
  <xdr:twoCellAnchor editAs="oneCell">
    <xdr:from>
      <xdr:col>8</xdr:col>
      <xdr:colOff>209550</xdr:colOff>
      <xdr:row>1</xdr:row>
      <xdr:rowOff>6350</xdr:rowOff>
    </xdr:from>
    <xdr:to>
      <xdr:col>9</xdr:col>
      <xdr:colOff>6350</xdr:colOff>
      <xdr:row>1</xdr:row>
      <xdr:rowOff>381000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679150B-1F84-4551-A309-82A706285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94850" y="190500"/>
          <a:ext cx="901700" cy="374650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46</xdr:row>
      <xdr:rowOff>0</xdr:rowOff>
    </xdr:from>
    <xdr:to>
      <xdr:col>38</xdr:col>
      <xdr:colOff>106363</xdr:colOff>
      <xdr:row>48</xdr:row>
      <xdr:rowOff>155575</xdr:rowOff>
    </xdr:to>
    <xdr:sp macro="" textlink="">
      <xdr:nvSpPr>
        <xdr:cNvPr id="4" name="TextBox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AE5CA82-1AA1-4D52-8347-4604CB8413D9}"/>
            </a:ext>
          </a:extLst>
        </xdr:cNvPr>
        <xdr:cNvSpPr txBox="1"/>
      </xdr:nvSpPr>
      <xdr:spPr>
        <a:xfrm>
          <a:off x="8001000" y="9036050"/>
          <a:ext cx="3516313" cy="523875"/>
        </a:xfrm>
        <a:prstGeom prst="rect">
          <a:avLst/>
        </a:prstGeom>
        <a:solidFill>
          <a:srgbClr val="99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1">
              <a:latin typeface="Cambria" panose="02040503050406030204" pitchFamily="18" charset="0"/>
              <a:ea typeface="Cambria" panose="02040503050406030204" pitchFamily="18" charset="0"/>
            </a:rPr>
            <a:t>Try Replicon for Free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plicon.com/ptt/product-dem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C0C59-6ADC-4CE0-AC78-CA899015385A}">
  <sheetPr codeName="Sheet1"/>
  <dimension ref="C2:D40"/>
  <sheetViews>
    <sheetView topLeftCell="A18" workbookViewId="0">
      <selection activeCell="D29" sqref="D29"/>
    </sheetView>
  </sheetViews>
  <sheetFormatPr defaultRowHeight="14.5" x14ac:dyDescent="0.35"/>
  <cols>
    <col min="2" max="2" width="7.6328125" customWidth="1"/>
    <col min="3" max="3" width="8.7265625" customWidth="1"/>
    <col min="4" max="4" width="121.7265625" customWidth="1"/>
  </cols>
  <sheetData>
    <row r="2" spans="3:4" ht="15" thickBot="1" x14ac:dyDescent="0.4"/>
    <row r="3" spans="3:4" ht="16" thickBot="1" x14ac:dyDescent="0.4">
      <c r="C3" s="65" t="s">
        <v>125</v>
      </c>
      <c r="D3" s="66"/>
    </row>
    <row r="4" spans="3:4" ht="15.5" x14ac:dyDescent="0.35">
      <c r="C4" s="2" t="s">
        <v>1</v>
      </c>
      <c r="D4" s="2"/>
    </row>
    <row r="5" spans="3:4" x14ac:dyDescent="0.35">
      <c r="C5" s="59">
        <v>1</v>
      </c>
      <c r="D5" s="3" t="s">
        <v>97</v>
      </c>
    </row>
    <row r="6" spans="3:4" x14ac:dyDescent="0.35">
      <c r="C6" s="4"/>
      <c r="D6" s="5" t="s">
        <v>124</v>
      </c>
    </row>
    <row r="7" spans="3:4" x14ac:dyDescent="0.35">
      <c r="C7" s="58">
        <v>2</v>
      </c>
      <c r="D7" s="3" t="s">
        <v>98</v>
      </c>
    </row>
    <row r="8" spans="3:4" x14ac:dyDescent="0.35">
      <c r="C8" s="6" t="s">
        <v>2</v>
      </c>
      <c r="D8" s="7" t="s">
        <v>99</v>
      </c>
    </row>
    <row r="9" spans="3:4" x14ac:dyDescent="0.35">
      <c r="C9" s="6" t="s">
        <v>3</v>
      </c>
      <c r="D9" s="7" t="s">
        <v>100</v>
      </c>
    </row>
    <row r="10" spans="3:4" x14ac:dyDescent="0.35">
      <c r="C10" s="6" t="s">
        <v>4</v>
      </c>
      <c r="D10" s="7" t="s">
        <v>73</v>
      </c>
    </row>
    <row r="11" spans="3:4" x14ac:dyDescent="0.35">
      <c r="C11" s="6"/>
      <c r="D11" s="7" t="s">
        <v>101</v>
      </c>
    </row>
    <row r="12" spans="3:4" x14ac:dyDescent="0.35">
      <c r="C12" s="6"/>
      <c r="D12" s="7" t="s">
        <v>102</v>
      </c>
    </row>
    <row r="13" spans="3:4" x14ac:dyDescent="0.35">
      <c r="C13" s="4" t="s">
        <v>103</v>
      </c>
      <c r="D13" s="60" t="s">
        <v>89</v>
      </c>
    </row>
    <row r="14" spans="3:4" x14ac:dyDescent="0.35">
      <c r="C14" s="6"/>
      <c r="D14" s="61" t="s">
        <v>104</v>
      </c>
    </row>
    <row r="15" spans="3:4" x14ac:dyDescent="0.35">
      <c r="C15" s="4"/>
      <c r="D15" s="61" t="s">
        <v>105</v>
      </c>
    </row>
    <row r="16" spans="3:4" x14ac:dyDescent="0.35">
      <c r="C16" s="6"/>
      <c r="D16" s="61" t="s">
        <v>106</v>
      </c>
    </row>
    <row r="17" spans="3:4" x14ac:dyDescent="0.35">
      <c r="C17" s="6"/>
      <c r="D17" s="61" t="s">
        <v>107</v>
      </c>
    </row>
    <row r="18" spans="3:4" x14ac:dyDescent="0.35">
      <c r="C18" s="6" t="s">
        <v>108</v>
      </c>
      <c r="D18" s="7" t="s">
        <v>109</v>
      </c>
    </row>
    <row r="19" spans="3:4" x14ac:dyDescent="0.35">
      <c r="C19" s="58" t="s">
        <v>110</v>
      </c>
      <c r="D19" s="3" t="s">
        <v>126</v>
      </c>
    </row>
    <row r="20" spans="3:4" x14ac:dyDescent="0.35">
      <c r="C20" s="6" t="s">
        <v>111</v>
      </c>
      <c r="D20" s="61" t="s">
        <v>0</v>
      </c>
    </row>
    <row r="21" spans="3:4" x14ac:dyDescent="0.35">
      <c r="C21" s="58"/>
      <c r="D21" s="61" t="s">
        <v>127</v>
      </c>
    </row>
    <row r="22" spans="3:4" x14ac:dyDescent="0.35">
      <c r="C22" s="58"/>
      <c r="D22" s="61" t="s">
        <v>112</v>
      </c>
    </row>
    <row r="23" spans="3:4" x14ac:dyDescent="0.35">
      <c r="C23" s="58"/>
      <c r="D23" s="61" t="s">
        <v>113</v>
      </c>
    </row>
    <row r="24" spans="3:4" x14ac:dyDescent="0.35">
      <c r="C24" s="58"/>
      <c r="D24" s="61" t="s">
        <v>115</v>
      </c>
    </row>
    <row r="25" spans="3:4" x14ac:dyDescent="0.35">
      <c r="C25" s="58"/>
      <c r="D25" s="61" t="s">
        <v>116</v>
      </c>
    </row>
    <row r="26" spans="3:4" x14ac:dyDescent="0.35">
      <c r="C26" s="58" t="s">
        <v>114</v>
      </c>
      <c r="D26" s="3" t="s">
        <v>117</v>
      </c>
    </row>
    <row r="27" spans="3:4" x14ac:dyDescent="0.35">
      <c r="C27" s="58"/>
      <c r="D27" s="61" t="s">
        <v>129</v>
      </c>
    </row>
    <row r="28" spans="3:4" x14ac:dyDescent="0.35">
      <c r="C28" s="58"/>
      <c r="D28" s="61" t="s">
        <v>118</v>
      </c>
    </row>
    <row r="29" spans="3:4" x14ac:dyDescent="0.35">
      <c r="C29" s="58"/>
      <c r="D29" s="61" t="s">
        <v>119</v>
      </c>
    </row>
    <row r="30" spans="3:4" x14ac:dyDescent="0.35">
      <c r="C30" s="6"/>
      <c r="D30" s="7" t="s">
        <v>120</v>
      </c>
    </row>
    <row r="31" spans="3:4" x14ac:dyDescent="0.35">
      <c r="C31" s="6"/>
      <c r="D31" s="7" t="s">
        <v>121</v>
      </c>
    </row>
    <row r="32" spans="3:4" x14ac:dyDescent="0.35">
      <c r="C32" s="1"/>
      <c r="D32" s="8"/>
    </row>
    <row r="33" spans="3:4" ht="15.5" x14ac:dyDescent="0.35">
      <c r="C33" s="67" t="s">
        <v>5</v>
      </c>
      <c r="D33" s="67"/>
    </row>
    <row r="34" spans="3:4" x14ac:dyDescent="0.35">
      <c r="C34" s="6" t="s">
        <v>2</v>
      </c>
      <c r="D34" s="9" t="s">
        <v>122</v>
      </c>
    </row>
    <row r="35" spans="3:4" x14ac:dyDescent="0.35">
      <c r="C35" s="6" t="s">
        <v>3</v>
      </c>
      <c r="D35" s="9" t="s">
        <v>6</v>
      </c>
    </row>
    <row r="36" spans="3:4" ht="17.5" x14ac:dyDescent="0.35">
      <c r="C36" s="68"/>
      <c r="D36" s="68"/>
    </row>
    <row r="37" spans="3:4" ht="26.5" customHeight="1" x14ac:dyDescent="0.45">
      <c r="C37" s="69" t="s">
        <v>14</v>
      </c>
      <c r="D37" s="70"/>
    </row>
    <row r="38" spans="3:4" x14ac:dyDescent="0.35">
      <c r="C38" s="1"/>
      <c r="D38" s="1"/>
    </row>
    <row r="39" spans="3:4" ht="18.5" x14ac:dyDescent="0.45">
      <c r="C39" s="63" t="s">
        <v>8</v>
      </c>
      <c r="D39" s="64"/>
    </row>
    <row r="40" spans="3:4" x14ac:dyDescent="0.35">
      <c r="C40" s="1"/>
      <c r="D40" s="1"/>
    </row>
  </sheetData>
  <mergeCells count="5">
    <mergeCell ref="C39:D39"/>
    <mergeCell ref="C3:D3"/>
    <mergeCell ref="C33:D33"/>
    <mergeCell ref="C36:D36"/>
    <mergeCell ref="C37:D37"/>
  </mergeCells>
  <hyperlinks>
    <hyperlink ref="C39:D39" r:id="rId1" display="Additionally you can visit this page to get a free demo of our software!" xr:uid="{002E4B1E-6006-4A17-AC1B-60F5C753B644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BD30E-C424-46E0-B682-62075588B6D9}">
  <sheetPr codeName="Sheet4"/>
  <dimension ref="C4:F12"/>
  <sheetViews>
    <sheetView workbookViewId="0">
      <selection activeCell="C11" sqref="C11"/>
    </sheetView>
  </sheetViews>
  <sheetFormatPr defaultRowHeight="14.5" x14ac:dyDescent="0.35"/>
  <cols>
    <col min="3" max="3" width="18.54296875" customWidth="1"/>
    <col min="6" max="6" width="16.90625" style="1" customWidth="1"/>
  </cols>
  <sheetData>
    <row r="4" spans="3:6" x14ac:dyDescent="0.35">
      <c r="C4" s="53" t="s">
        <v>81</v>
      </c>
      <c r="D4" s="53" t="s">
        <v>82</v>
      </c>
      <c r="E4" s="53" t="s">
        <v>83</v>
      </c>
      <c r="F4" s="55" t="s">
        <v>84</v>
      </c>
    </row>
    <row r="5" spans="3:6" x14ac:dyDescent="0.35">
      <c r="C5" s="17" t="s">
        <v>16</v>
      </c>
      <c r="D5" s="54" t="s">
        <v>95</v>
      </c>
      <c r="E5" s="54" t="s">
        <v>96</v>
      </c>
      <c r="F5" s="56">
        <v>12</v>
      </c>
    </row>
    <row r="6" spans="3:6" x14ac:dyDescent="0.35">
      <c r="C6" s="18" t="s">
        <v>22</v>
      </c>
      <c r="D6" s="54" t="s">
        <v>96</v>
      </c>
      <c r="E6" s="54" t="s">
        <v>95</v>
      </c>
      <c r="F6" s="56">
        <v>12</v>
      </c>
    </row>
    <row r="8" spans="3:6" x14ac:dyDescent="0.35">
      <c r="C8" s="62" t="s">
        <v>123</v>
      </c>
      <c r="D8">
        <v>12</v>
      </c>
      <c r="F8"/>
    </row>
    <row r="9" spans="3:6" x14ac:dyDescent="0.35">
      <c r="F9"/>
    </row>
    <row r="10" spans="3:6" x14ac:dyDescent="0.35">
      <c r="F10"/>
    </row>
    <row r="11" spans="3:6" x14ac:dyDescent="0.35">
      <c r="F11"/>
    </row>
    <row r="12" spans="3:6" x14ac:dyDescent="0.35">
      <c r="E12" s="31"/>
      <c r="F1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44040-7E46-4F80-841F-B32EC91D726F}">
  <sheetPr codeName="Sheet3"/>
  <dimension ref="B1:AR42"/>
  <sheetViews>
    <sheetView workbookViewId="0">
      <selection activeCell="H14" sqref="H14"/>
    </sheetView>
  </sheetViews>
  <sheetFormatPr defaultRowHeight="14.5" x14ac:dyDescent="0.35"/>
  <cols>
    <col min="2" max="2" width="11.26953125" customWidth="1"/>
    <col min="3" max="3" width="13.7265625" customWidth="1"/>
    <col min="6" max="7" width="10.453125" customWidth="1"/>
    <col min="8" max="9" width="11.1796875" customWidth="1"/>
    <col min="10" max="10" width="10.36328125" customWidth="1"/>
    <col min="11" max="11" width="12.36328125" customWidth="1"/>
    <col min="12" max="12" width="10.6328125" customWidth="1"/>
    <col min="13" max="13" width="11.90625" customWidth="1"/>
    <col min="42" max="42" width="20.6328125" customWidth="1"/>
    <col min="43" max="43" width="15.7265625" customWidth="1"/>
    <col min="44" max="44" width="12.08984375" bestFit="1" customWidth="1"/>
  </cols>
  <sheetData>
    <row r="1" spans="2:44" x14ac:dyDescent="0.35">
      <c r="B1" s="71" t="s">
        <v>72</v>
      </c>
      <c r="C1" s="71"/>
      <c r="F1" s="72" t="s">
        <v>73</v>
      </c>
      <c r="G1" s="73"/>
      <c r="H1" s="73"/>
      <c r="I1" s="73"/>
      <c r="J1" s="73"/>
      <c r="K1" s="73"/>
      <c r="L1" s="73"/>
      <c r="M1" s="73"/>
    </row>
    <row r="2" spans="2:44" x14ac:dyDescent="0.35">
      <c r="B2" s="32" t="s">
        <v>30</v>
      </c>
      <c r="C2" s="32" t="s">
        <v>31</v>
      </c>
      <c r="F2" s="32" t="s">
        <v>24</v>
      </c>
      <c r="G2" s="32" t="s">
        <v>31</v>
      </c>
      <c r="H2" s="32" t="s">
        <v>25</v>
      </c>
      <c r="I2" s="32" t="s">
        <v>31</v>
      </c>
      <c r="J2" s="32" t="s">
        <v>26</v>
      </c>
      <c r="K2" s="32" t="s">
        <v>31</v>
      </c>
      <c r="L2" s="32" t="s">
        <v>27</v>
      </c>
      <c r="M2" s="32" t="s">
        <v>31</v>
      </c>
    </row>
    <row r="3" spans="2:44" x14ac:dyDescent="0.35">
      <c r="B3" s="9" t="s">
        <v>32</v>
      </c>
      <c r="C3" s="33">
        <v>27</v>
      </c>
      <c r="F3" s="9" t="s">
        <v>32</v>
      </c>
      <c r="G3" s="38">
        <f t="shared" ref="G3:G12" si="0">IF(ISERROR(VLOOKUP(F3,PULI,2,0)),"",(VLOOKUP(F3,PULI,2,0)))</f>
        <v>27</v>
      </c>
      <c r="H3" s="9" t="s">
        <v>42</v>
      </c>
      <c r="I3" s="38">
        <f t="shared" ref="I3:I12" si="1">IF(ISERROR(VLOOKUP(H3,PULI,2,0)),"",(VLOOKUP(H3,PULI,2,0)))</f>
        <v>30</v>
      </c>
      <c r="J3" s="9" t="s">
        <v>52</v>
      </c>
      <c r="K3" s="38">
        <f t="shared" ref="K3:K12" si="2">IF(ISERROR(VLOOKUP(J3,PULI,2,0)),"",(VLOOKUP(J3,PULI,2,0)))</f>
        <v>28</v>
      </c>
      <c r="L3" s="9" t="s">
        <v>62</v>
      </c>
      <c r="M3" s="38">
        <f t="shared" ref="M3:M12" si="3">IF(ISERROR(VLOOKUP(L3,PULI,2,0)),"",(VLOOKUP(L3,PULI,2,0)))</f>
        <v>30</v>
      </c>
    </row>
    <row r="4" spans="2:44" x14ac:dyDescent="0.35">
      <c r="B4" s="9" t="s">
        <v>33</v>
      </c>
      <c r="C4" s="33">
        <v>35</v>
      </c>
      <c r="F4" s="9" t="s">
        <v>33</v>
      </c>
      <c r="G4" s="38">
        <f t="shared" si="0"/>
        <v>35</v>
      </c>
      <c r="H4" s="9" t="s">
        <v>43</v>
      </c>
      <c r="I4" s="38">
        <f t="shared" si="1"/>
        <v>30</v>
      </c>
      <c r="J4" s="9" t="s">
        <v>53</v>
      </c>
      <c r="K4" s="38">
        <f t="shared" si="2"/>
        <v>25</v>
      </c>
      <c r="L4" s="9" t="s">
        <v>63</v>
      </c>
      <c r="M4" s="38">
        <f t="shared" si="3"/>
        <v>32</v>
      </c>
    </row>
    <row r="5" spans="2:44" x14ac:dyDescent="0.35">
      <c r="B5" s="9" t="s">
        <v>34</v>
      </c>
      <c r="C5" s="33">
        <v>30</v>
      </c>
      <c r="F5" s="9" t="s">
        <v>34</v>
      </c>
      <c r="G5" s="38">
        <f t="shared" si="0"/>
        <v>30</v>
      </c>
      <c r="H5" s="9" t="s">
        <v>44</v>
      </c>
      <c r="I5" s="38">
        <f t="shared" si="1"/>
        <v>30</v>
      </c>
      <c r="J5" s="9" t="s">
        <v>54</v>
      </c>
      <c r="K5" s="38">
        <f t="shared" si="2"/>
        <v>33</v>
      </c>
      <c r="L5" s="9" t="s">
        <v>64</v>
      </c>
      <c r="M5" s="38">
        <f t="shared" si="3"/>
        <v>30</v>
      </c>
    </row>
    <row r="6" spans="2:44" x14ac:dyDescent="0.35">
      <c r="B6" s="9" t="s">
        <v>35</v>
      </c>
      <c r="C6" s="33">
        <v>20</v>
      </c>
      <c r="F6" s="9" t="s">
        <v>35</v>
      </c>
      <c r="G6" s="38">
        <f t="shared" si="0"/>
        <v>20</v>
      </c>
      <c r="H6" s="9" t="s">
        <v>45</v>
      </c>
      <c r="I6" s="38">
        <f t="shared" si="1"/>
        <v>30</v>
      </c>
      <c r="J6" s="9" t="s">
        <v>55</v>
      </c>
      <c r="K6" s="38">
        <f t="shared" si="2"/>
        <v>28</v>
      </c>
      <c r="L6" s="9" t="s">
        <v>65</v>
      </c>
      <c r="M6" s="38">
        <f t="shared" si="3"/>
        <v>50</v>
      </c>
    </row>
    <row r="7" spans="2:44" x14ac:dyDescent="0.35">
      <c r="B7" s="9" t="s">
        <v>36</v>
      </c>
      <c r="C7" s="33">
        <v>30</v>
      </c>
      <c r="F7" s="9" t="s">
        <v>36</v>
      </c>
      <c r="G7" s="38">
        <f t="shared" si="0"/>
        <v>30</v>
      </c>
      <c r="H7" s="9" t="s">
        <v>46</v>
      </c>
      <c r="I7" s="38">
        <f t="shared" si="1"/>
        <v>34</v>
      </c>
      <c r="J7" s="9" t="s">
        <v>56</v>
      </c>
      <c r="K7" s="38">
        <f t="shared" si="2"/>
        <v>30</v>
      </c>
      <c r="L7" s="9" t="s">
        <v>66</v>
      </c>
      <c r="M7" s="38">
        <f t="shared" si="3"/>
        <v>32</v>
      </c>
      <c r="AP7" s="31" t="s">
        <v>90</v>
      </c>
      <c r="AQ7" s="39">
        <f>G13</f>
        <v>259</v>
      </c>
      <c r="AR7" s="39"/>
    </row>
    <row r="8" spans="2:44" x14ac:dyDescent="0.35">
      <c r="B8" s="9" t="s">
        <v>37</v>
      </c>
      <c r="C8" s="33">
        <v>27</v>
      </c>
      <c r="F8" s="9" t="s">
        <v>37</v>
      </c>
      <c r="G8" s="38">
        <f t="shared" si="0"/>
        <v>27</v>
      </c>
      <c r="H8" s="9" t="s">
        <v>47</v>
      </c>
      <c r="I8" s="38">
        <f t="shared" si="1"/>
        <v>10</v>
      </c>
      <c r="J8" s="9" t="s">
        <v>57</v>
      </c>
      <c r="K8" s="38">
        <f t="shared" si="2"/>
        <v>31</v>
      </c>
      <c r="L8" s="9" t="s">
        <v>67</v>
      </c>
      <c r="M8" s="38">
        <f t="shared" si="3"/>
        <v>30</v>
      </c>
      <c r="AP8" s="31" t="s">
        <v>91</v>
      </c>
      <c r="AQ8" s="39">
        <f>I13</f>
        <v>286</v>
      </c>
      <c r="AR8" s="39"/>
    </row>
    <row r="9" spans="2:44" x14ac:dyDescent="0.35">
      <c r="B9" s="9" t="s">
        <v>38</v>
      </c>
      <c r="C9" s="33">
        <v>30</v>
      </c>
      <c r="F9" s="9" t="s">
        <v>38</v>
      </c>
      <c r="G9" s="38">
        <f t="shared" si="0"/>
        <v>30</v>
      </c>
      <c r="H9" s="9" t="s">
        <v>48</v>
      </c>
      <c r="I9" s="38">
        <f t="shared" si="1"/>
        <v>30</v>
      </c>
      <c r="J9" s="9" t="s">
        <v>58</v>
      </c>
      <c r="K9" s="38">
        <f t="shared" si="2"/>
        <v>29</v>
      </c>
      <c r="L9" s="9" t="s">
        <v>68</v>
      </c>
      <c r="M9" s="38">
        <f t="shared" si="3"/>
        <v>20</v>
      </c>
      <c r="AP9" s="31" t="s">
        <v>92</v>
      </c>
      <c r="AQ9" s="39">
        <f>K13</f>
        <v>264</v>
      </c>
      <c r="AR9" s="39"/>
    </row>
    <row r="10" spans="2:44" x14ac:dyDescent="0.35">
      <c r="B10" s="9" t="s">
        <v>39</v>
      </c>
      <c r="C10" s="33">
        <v>30</v>
      </c>
      <c r="F10" s="9" t="s">
        <v>39</v>
      </c>
      <c r="G10" s="38">
        <f t="shared" si="0"/>
        <v>30</v>
      </c>
      <c r="H10" s="9" t="s">
        <v>49</v>
      </c>
      <c r="I10" s="38">
        <f t="shared" si="1"/>
        <v>35</v>
      </c>
      <c r="J10" s="9" t="s">
        <v>59</v>
      </c>
      <c r="K10" s="38">
        <f t="shared" si="2"/>
        <v>30</v>
      </c>
      <c r="L10" s="9" t="s">
        <v>69</v>
      </c>
      <c r="M10" s="38">
        <f t="shared" si="3"/>
        <v>30</v>
      </c>
      <c r="AP10" s="31" t="s">
        <v>93</v>
      </c>
      <c r="AQ10" s="39">
        <f>M13</f>
        <v>319</v>
      </c>
      <c r="AR10" s="39"/>
    </row>
    <row r="11" spans="2:44" x14ac:dyDescent="0.35">
      <c r="B11" s="9" t="s">
        <v>40</v>
      </c>
      <c r="C11" s="33">
        <v>20</v>
      </c>
      <c r="F11" s="9" t="s">
        <v>40</v>
      </c>
      <c r="G11" s="38">
        <f t="shared" si="0"/>
        <v>20</v>
      </c>
      <c r="H11" s="9" t="s">
        <v>50</v>
      </c>
      <c r="I11" s="38">
        <f t="shared" si="1"/>
        <v>30</v>
      </c>
      <c r="J11" s="9" t="s">
        <v>60</v>
      </c>
      <c r="K11" s="38">
        <f t="shared" si="2"/>
        <v>20</v>
      </c>
      <c r="L11" s="9" t="s">
        <v>70</v>
      </c>
      <c r="M11" s="38">
        <f t="shared" si="3"/>
        <v>30</v>
      </c>
    </row>
    <row r="12" spans="2:44" x14ac:dyDescent="0.35">
      <c r="B12" s="9" t="s">
        <v>41</v>
      </c>
      <c r="C12" s="33">
        <v>10</v>
      </c>
      <c r="F12" s="9" t="s">
        <v>41</v>
      </c>
      <c r="G12" s="38">
        <f t="shared" si="0"/>
        <v>10</v>
      </c>
      <c r="H12" s="9" t="s">
        <v>51</v>
      </c>
      <c r="I12" s="38">
        <f t="shared" si="1"/>
        <v>27</v>
      </c>
      <c r="J12" s="9" t="s">
        <v>61</v>
      </c>
      <c r="K12" s="38">
        <f t="shared" si="2"/>
        <v>10</v>
      </c>
      <c r="L12" s="9" t="s">
        <v>71</v>
      </c>
      <c r="M12" s="38">
        <f t="shared" si="3"/>
        <v>35</v>
      </c>
    </row>
    <row r="13" spans="2:44" x14ac:dyDescent="0.35">
      <c r="B13" s="9" t="s">
        <v>42</v>
      </c>
      <c r="C13" s="33">
        <v>30</v>
      </c>
      <c r="F13" s="57" t="s">
        <v>128</v>
      </c>
      <c r="G13" s="39">
        <f>SUM(G3:G12)</f>
        <v>259</v>
      </c>
      <c r="I13" s="39">
        <f>SUM(I3:I12)</f>
        <v>286</v>
      </c>
      <c r="K13" s="39">
        <f>SUM(K3:K12)</f>
        <v>264</v>
      </c>
      <c r="M13" s="39">
        <f>SUM(M3:M12)</f>
        <v>319</v>
      </c>
    </row>
    <row r="14" spans="2:44" x14ac:dyDescent="0.35">
      <c r="B14" s="9" t="s">
        <v>43</v>
      </c>
      <c r="C14" s="33">
        <v>30</v>
      </c>
      <c r="F14" s="57" t="s">
        <v>94</v>
      </c>
      <c r="G14" s="39">
        <f>12*G13</f>
        <v>3108</v>
      </c>
      <c r="I14" s="39">
        <f>12*I13</f>
        <v>3432</v>
      </c>
      <c r="K14" s="39">
        <f>12*K13</f>
        <v>3168</v>
      </c>
      <c r="M14" s="39">
        <f>12*M13</f>
        <v>3828</v>
      </c>
    </row>
    <row r="15" spans="2:44" x14ac:dyDescent="0.35">
      <c r="B15" s="9" t="s">
        <v>44</v>
      </c>
      <c r="C15" s="33">
        <v>30</v>
      </c>
      <c r="F15" s="74" t="s">
        <v>89</v>
      </c>
      <c r="G15" s="74"/>
      <c r="I15" s="75" t="s">
        <v>74</v>
      </c>
      <c r="J15" s="75"/>
    </row>
    <row r="16" spans="2:44" x14ac:dyDescent="0.35">
      <c r="B16" s="9" t="s">
        <v>45</v>
      </c>
      <c r="C16" s="33">
        <v>30</v>
      </c>
      <c r="F16" s="9" t="s">
        <v>85</v>
      </c>
      <c r="G16" s="4">
        <v>10</v>
      </c>
      <c r="I16" s="9" t="s">
        <v>85</v>
      </c>
      <c r="J16" s="4">
        <f>G16*Shifts!D8</f>
        <v>120</v>
      </c>
    </row>
    <row r="17" spans="2:10" x14ac:dyDescent="0.35">
      <c r="B17" s="9" t="s">
        <v>46</v>
      </c>
      <c r="C17" s="33">
        <v>34</v>
      </c>
      <c r="F17" s="9" t="s">
        <v>86</v>
      </c>
      <c r="G17" s="4">
        <v>10</v>
      </c>
      <c r="I17" s="9" t="s">
        <v>86</v>
      </c>
      <c r="J17" s="4">
        <f>G17*Shifts!D8</f>
        <v>120</v>
      </c>
    </row>
    <row r="18" spans="2:10" x14ac:dyDescent="0.35">
      <c r="B18" s="9" t="s">
        <v>47</v>
      </c>
      <c r="C18" s="33">
        <v>10</v>
      </c>
      <c r="F18" s="9" t="s">
        <v>87</v>
      </c>
      <c r="G18" s="4">
        <v>10</v>
      </c>
      <c r="I18" s="9" t="s">
        <v>87</v>
      </c>
      <c r="J18" s="4">
        <f>G18*Shifts!D8</f>
        <v>120</v>
      </c>
    </row>
    <row r="19" spans="2:10" x14ac:dyDescent="0.35">
      <c r="B19" s="9" t="s">
        <v>48</v>
      </c>
      <c r="C19" s="33">
        <v>30</v>
      </c>
      <c r="F19" s="9" t="s">
        <v>88</v>
      </c>
      <c r="G19" s="4">
        <v>10</v>
      </c>
      <c r="I19" s="9" t="s">
        <v>88</v>
      </c>
      <c r="J19" s="4">
        <f>G19*Shifts!D8</f>
        <v>120</v>
      </c>
    </row>
    <row r="20" spans="2:10" x14ac:dyDescent="0.35">
      <c r="B20" s="9" t="s">
        <v>49</v>
      </c>
      <c r="C20" s="33">
        <v>35</v>
      </c>
    </row>
    <row r="21" spans="2:10" x14ac:dyDescent="0.35">
      <c r="B21" s="9" t="s">
        <v>50</v>
      </c>
      <c r="C21" s="33">
        <v>30</v>
      </c>
    </row>
    <row r="22" spans="2:10" x14ac:dyDescent="0.35">
      <c r="B22" s="9" t="s">
        <v>51</v>
      </c>
      <c r="C22" s="33">
        <v>27</v>
      </c>
    </row>
    <row r="23" spans="2:10" x14ac:dyDescent="0.35">
      <c r="B23" s="9" t="s">
        <v>52</v>
      </c>
      <c r="C23" s="33">
        <v>28</v>
      </c>
    </row>
    <row r="24" spans="2:10" x14ac:dyDescent="0.35">
      <c r="B24" s="9" t="s">
        <v>53</v>
      </c>
      <c r="C24" s="33">
        <v>25</v>
      </c>
    </row>
    <row r="25" spans="2:10" x14ac:dyDescent="0.35">
      <c r="B25" s="9" t="s">
        <v>54</v>
      </c>
      <c r="C25" s="33">
        <v>33</v>
      </c>
    </row>
    <row r="26" spans="2:10" x14ac:dyDescent="0.35">
      <c r="B26" s="9" t="s">
        <v>55</v>
      </c>
      <c r="C26" s="33">
        <v>28</v>
      </c>
    </row>
    <row r="27" spans="2:10" x14ac:dyDescent="0.35">
      <c r="B27" s="9" t="s">
        <v>56</v>
      </c>
      <c r="C27" s="33">
        <v>30</v>
      </c>
    </row>
    <row r="28" spans="2:10" x14ac:dyDescent="0.35">
      <c r="B28" s="9" t="s">
        <v>57</v>
      </c>
      <c r="C28" s="33">
        <v>31</v>
      </c>
    </row>
    <row r="29" spans="2:10" x14ac:dyDescent="0.35">
      <c r="B29" s="9" t="s">
        <v>58</v>
      </c>
      <c r="C29" s="33">
        <v>29</v>
      </c>
    </row>
    <row r="30" spans="2:10" x14ac:dyDescent="0.35">
      <c r="B30" s="9" t="s">
        <v>59</v>
      </c>
      <c r="C30" s="33">
        <v>30</v>
      </c>
    </row>
    <row r="31" spans="2:10" x14ac:dyDescent="0.35">
      <c r="B31" s="9" t="s">
        <v>60</v>
      </c>
      <c r="C31" s="33">
        <v>20</v>
      </c>
    </row>
    <row r="32" spans="2:10" x14ac:dyDescent="0.35">
      <c r="B32" s="9" t="s">
        <v>61</v>
      </c>
      <c r="C32" s="33">
        <v>10</v>
      </c>
    </row>
    <row r="33" spans="2:3" x14ac:dyDescent="0.35">
      <c r="B33" s="9" t="s">
        <v>62</v>
      </c>
      <c r="C33" s="33">
        <v>30</v>
      </c>
    </row>
    <row r="34" spans="2:3" x14ac:dyDescent="0.35">
      <c r="B34" s="9" t="s">
        <v>63</v>
      </c>
      <c r="C34" s="33">
        <v>32</v>
      </c>
    </row>
    <row r="35" spans="2:3" x14ac:dyDescent="0.35">
      <c r="B35" s="9" t="s">
        <v>64</v>
      </c>
      <c r="C35" s="33">
        <v>30</v>
      </c>
    </row>
    <row r="36" spans="2:3" x14ac:dyDescent="0.35">
      <c r="B36" s="9" t="s">
        <v>65</v>
      </c>
      <c r="C36" s="33">
        <v>50</v>
      </c>
    </row>
    <row r="37" spans="2:3" x14ac:dyDescent="0.35">
      <c r="B37" s="9" t="s">
        <v>66</v>
      </c>
      <c r="C37" s="33">
        <v>32</v>
      </c>
    </row>
    <row r="38" spans="2:3" x14ac:dyDescent="0.35">
      <c r="B38" s="9" t="s">
        <v>67</v>
      </c>
      <c r="C38" s="33">
        <v>30</v>
      </c>
    </row>
    <row r="39" spans="2:3" x14ac:dyDescent="0.35">
      <c r="B39" s="9" t="s">
        <v>68</v>
      </c>
      <c r="C39" s="33">
        <v>20</v>
      </c>
    </row>
    <row r="40" spans="2:3" x14ac:dyDescent="0.35">
      <c r="B40" s="9" t="s">
        <v>69</v>
      </c>
      <c r="C40" s="33">
        <v>30</v>
      </c>
    </row>
    <row r="41" spans="2:3" x14ac:dyDescent="0.35">
      <c r="B41" s="9" t="s">
        <v>70</v>
      </c>
      <c r="C41" s="33">
        <v>30</v>
      </c>
    </row>
    <row r="42" spans="2:3" x14ac:dyDescent="0.35">
      <c r="B42" s="9" t="s">
        <v>71</v>
      </c>
      <c r="C42" s="33">
        <v>35</v>
      </c>
    </row>
  </sheetData>
  <mergeCells count="4">
    <mergeCell ref="B1:C1"/>
    <mergeCell ref="F1:M1"/>
    <mergeCell ref="F15:G15"/>
    <mergeCell ref="I15:J15"/>
  </mergeCells>
  <phoneticPr fontId="2" type="noConversion"/>
  <dataValidations count="1">
    <dataValidation type="list" allowBlank="1" showInputMessage="1" showErrorMessage="1" sqref="F3:F12 H3:H12 J3:J12 L3:L12" xr:uid="{1CA8AC14-05A1-4DA6-9B21-538CB2CCD16B}">
      <formula1>$B$3:$B$42</formula1>
    </dataValidation>
  </dataValidations>
  <pageMargins left="0.7" right="0.7" top="0.75" bottom="0.75" header="0.3" footer="0.3"/>
  <ignoredErrors>
    <ignoredError sqref="G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J42"/>
  <sheetViews>
    <sheetView showGridLines="0" tabSelected="1" topLeftCell="A2" zoomScaleNormal="100" workbookViewId="0">
      <selection activeCell="B46" sqref="B46"/>
    </sheetView>
  </sheetViews>
  <sheetFormatPr defaultRowHeight="14.5" x14ac:dyDescent="0.35"/>
  <cols>
    <col min="1" max="1" width="2.54296875" customWidth="1"/>
    <col min="2" max="2" width="25.6328125" customWidth="1"/>
    <col min="3" max="3" width="7.08984375" customWidth="1"/>
    <col min="4" max="4" width="19.81640625" customWidth="1"/>
    <col min="5" max="8" width="19.81640625" style="1" customWidth="1"/>
    <col min="9" max="9" width="15.81640625" customWidth="1"/>
    <col min="10" max="10" width="0.1796875" customWidth="1"/>
    <col min="11" max="21" width="6.54296875" hidden="1" customWidth="1"/>
    <col min="22" max="22" width="2.26953125" hidden="1" customWidth="1"/>
    <col min="23" max="35" width="6.54296875" hidden="1" customWidth="1"/>
    <col min="36" max="36" width="11.36328125" hidden="1" customWidth="1"/>
    <col min="37" max="37" width="4.26953125" customWidth="1"/>
  </cols>
  <sheetData>
    <row r="1" spans="1:62" x14ac:dyDescent="0.3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</row>
    <row r="2" spans="1:62" ht="31" x14ac:dyDescent="0.7">
      <c r="A2" s="12"/>
      <c r="B2" s="77" t="s">
        <v>126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9"/>
      <c r="AK2" s="12"/>
    </row>
    <row r="3" spans="1:62" ht="18.5" x14ac:dyDescent="0.45">
      <c r="A3" s="12"/>
      <c r="B3" s="80" t="s">
        <v>0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12"/>
    </row>
    <row r="4" spans="1:62" ht="15.5" x14ac:dyDescent="0.35">
      <c r="A4" s="12"/>
      <c r="B4" s="12"/>
      <c r="C4" s="12"/>
      <c r="D4" s="12"/>
      <c r="E4" s="11"/>
      <c r="F4" s="11"/>
      <c r="G4" s="11"/>
      <c r="H4" s="44" t="s">
        <v>9</v>
      </c>
      <c r="I4" s="44"/>
      <c r="J4" s="45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83" t="s">
        <v>9</v>
      </c>
      <c r="AI4" s="83"/>
      <c r="AJ4" s="83"/>
      <c r="AK4" s="12"/>
    </row>
    <row r="5" spans="1:62" ht="22" customHeight="1" x14ac:dyDescent="0.5">
      <c r="A5" s="12"/>
      <c r="D5" s="12"/>
      <c r="E5" s="11"/>
      <c r="F5" s="11"/>
      <c r="G5" s="11"/>
      <c r="H5" s="84" t="s">
        <v>78</v>
      </c>
      <c r="I5" s="84"/>
      <c r="J5" s="85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AD5" s="12"/>
      <c r="AE5" s="12"/>
      <c r="AF5" s="12"/>
      <c r="AG5" s="12"/>
      <c r="AH5" s="82" t="s">
        <v>7</v>
      </c>
      <c r="AI5" s="82"/>
      <c r="AJ5" s="82"/>
      <c r="AK5" s="12"/>
    </row>
    <row r="6" spans="1:62" x14ac:dyDescent="0.35">
      <c r="A6" s="12"/>
      <c r="B6" s="41"/>
      <c r="C6" s="10"/>
      <c r="D6" s="81"/>
      <c r="E6" s="81"/>
      <c r="F6" s="81"/>
      <c r="G6" s="34"/>
      <c r="H6" s="46"/>
      <c r="I6" s="46"/>
      <c r="J6" s="45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AD6" s="12"/>
      <c r="AE6" s="12"/>
      <c r="AF6" s="12"/>
      <c r="AG6" s="12"/>
      <c r="AH6" s="10"/>
      <c r="AI6" s="10"/>
      <c r="AJ6" s="12"/>
      <c r="AK6" s="12"/>
    </row>
    <row r="7" spans="1:62" x14ac:dyDescent="0.35">
      <c r="A7" s="12"/>
      <c r="F7" s="11"/>
      <c r="G7" s="11"/>
      <c r="H7" s="101" t="s">
        <v>79</v>
      </c>
      <c r="I7" s="101"/>
      <c r="J7" s="101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AD7" s="12"/>
      <c r="AE7" s="12"/>
      <c r="AF7" s="12"/>
      <c r="AG7" s="12"/>
      <c r="AH7" s="92" t="s">
        <v>10</v>
      </c>
      <c r="AI7" s="92"/>
      <c r="AJ7" s="92"/>
      <c r="AK7" s="12"/>
    </row>
    <row r="8" spans="1:62" x14ac:dyDescent="0.35">
      <c r="A8" s="12"/>
      <c r="B8" s="99"/>
      <c r="C8" s="99"/>
      <c r="D8" s="43"/>
      <c r="E8" s="13"/>
      <c r="F8" s="11"/>
      <c r="G8" s="11"/>
      <c r="H8" s="76" t="s">
        <v>80</v>
      </c>
      <c r="I8" s="76"/>
      <c r="J8" s="76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AD8" s="12"/>
      <c r="AE8" s="12"/>
      <c r="AF8" s="12"/>
      <c r="AG8" s="12"/>
      <c r="AH8" s="93" t="s">
        <v>11</v>
      </c>
      <c r="AI8" s="93"/>
      <c r="AJ8" s="93"/>
      <c r="AK8" s="12"/>
    </row>
    <row r="9" spans="1:62" x14ac:dyDescent="0.35">
      <c r="A9" s="12"/>
      <c r="B9" s="42" t="s">
        <v>77</v>
      </c>
      <c r="C9" s="100">
        <v>45042</v>
      </c>
      <c r="D9" s="100"/>
      <c r="E9" s="15"/>
      <c r="F9" s="11"/>
      <c r="G9" s="11"/>
      <c r="H9" s="76" t="s">
        <v>12</v>
      </c>
      <c r="I9" s="76"/>
      <c r="J9" s="76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93" t="s">
        <v>12</v>
      </c>
      <c r="AI9" s="93"/>
      <c r="AJ9" s="93"/>
      <c r="AK9" s="12"/>
    </row>
    <row r="10" spans="1:62" x14ac:dyDescent="0.35">
      <c r="A10" s="12"/>
      <c r="B10" s="14"/>
      <c r="C10" s="14"/>
      <c r="D10" s="14"/>
      <c r="E10" s="15"/>
      <c r="F10" s="11"/>
      <c r="G10" s="11"/>
      <c r="H10" s="47" t="s">
        <v>13</v>
      </c>
      <c r="I10" s="47"/>
      <c r="J10" s="45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94" t="s">
        <v>13</v>
      </c>
      <c r="AI10" s="94"/>
      <c r="AJ10" s="94"/>
      <c r="AK10" s="12"/>
    </row>
    <row r="11" spans="1:62" x14ac:dyDescent="0.35">
      <c r="A11" s="12"/>
      <c r="B11" s="88" t="s">
        <v>23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12"/>
    </row>
    <row r="12" spans="1:62" ht="15" thickBot="1" x14ac:dyDescent="0.4">
      <c r="A12" s="12"/>
      <c r="B12" s="28" t="s">
        <v>29</v>
      </c>
      <c r="C12" s="29" t="s">
        <v>28</v>
      </c>
      <c r="D12" s="30" t="s">
        <v>24</v>
      </c>
      <c r="E12" s="30" t="s">
        <v>25</v>
      </c>
      <c r="F12" s="30" t="s">
        <v>26</v>
      </c>
      <c r="G12" s="30" t="s">
        <v>27</v>
      </c>
      <c r="H12" s="30" t="s">
        <v>74</v>
      </c>
      <c r="I12" s="30" t="s">
        <v>15</v>
      </c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</row>
    <row r="13" spans="1:62" ht="15" thickBot="1" x14ac:dyDescent="0.4">
      <c r="A13" s="12"/>
      <c r="B13" s="19">
        <f>C9</f>
        <v>45042</v>
      </c>
      <c r="C13" s="89" t="s">
        <v>18</v>
      </c>
      <c r="D13" s="18" t="s">
        <v>22</v>
      </c>
      <c r="E13" s="17" t="s">
        <v>16</v>
      </c>
      <c r="F13" s="16" t="s">
        <v>17</v>
      </c>
      <c r="G13" s="16" t="s">
        <v>17</v>
      </c>
      <c r="H13" s="35">
        <f>'Teams &amp; Employee Details'!J16+'Teams &amp; Employee Details'!J17</f>
        <v>240</v>
      </c>
      <c r="I13" s="40">
        <f>'Teams &amp; Employee Details'!G14+'Teams &amp; Employee Details'!I14</f>
        <v>6540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</row>
    <row r="14" spans="1:62" ht="15" thickBot="1" x14ac:dyDescent="0.4">
      <c r="A14" s="12"/>
      <c r="B14" s="19">
        <f t="shared" ref="B14:B40" si="0">B13+1</f>
        <v>45043</v>
      </c>
      <c r="C14" s="90"/>
      <c r="D14" s="18" t="s">
        <v>22</v>
      </c>
      <c r="E14" s="17" t="s">
        <v>16</v>
      </c>
      <c r="F14" s="16" t="s">
        <v>17</v>
      </c>
      <c r="G14" s="16" t="s">
        <v>17</v>
      </c>
      <c r="H14" s="35">
        <f>'Teams &amp; Employee Details'!J16+'Teams &amp; Employee Details'!J17</f>
        <v>240</v>
      </c>
      <c r="I14" s="40">
        <f>'Teams &amp; Employee Details'!G14+'Teams &amp; Employee Details'!I14</f>
        <v>6540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</row>
    <row r="15" spans="1:62" ht="15" thickBot="1" x14ac:dyDescent="0.4">
      <c r="A15" s="12"/>
      <c r="B15" s="19">
        <f t="shared" si="0"/>
        <v>45044</v>
      </c>
      <c r="C15" s="90"/>
      <c r="D15" s="18" t="s">
        <v>22</v>
      </c>
      <c r="E15" s="17" t="s">
        <v>16</v>
      </c>
      <c r="F15" s="16" t="s">
        <v>17</v>
      </c>
      <c r="G15" s="16" t="s">
        <v>17</v>
      </c>
      <c r="H15" s="35">
        <f>'Teams &amp; Employee Details'!J18+'Teams &amp; Employee Details'!J19</f>
        <v>240</v>
      </c>
      <c r="I15" s="40">
        <f>'Teams &amp; Employee Details'!K14+'Teams &amp; Employee Details'!M14</f>
        <v>6996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</row>
    <row r="16" spans="1:62" ht="15" thickBot="1" x14ac:dyDescent="0.4">
      <c r="A16" s="12"/>
      <c r="B16" s="19">
        <f t="shared" si="0"/>
        <v>45045</v>
      </c>
      <c r="C16" s="90"/>
      <c r="D16" s="18" t="s">
        <v>22</v>
      </c>
      <c r="E16" s="16" t="s">
        <v>17</v>
      </c>
      <c r="F16" s="17" t="s">
        <v>16</v>
      </c>
      <c r="G16" s="16" t="s">
        <v>17</v>
      </c>
      <c r="H16" s="35">
        <f>'Teams &amp; Employee Details'!J18+'Teams &amp; Employee Details'!J19</f>
        <v>240</v>
      </c>
      <c r="I16" s="40">
        <f>'Teams &amp; Employee Details'!K14+'Teams &amp; Employee Details'!M14</f>
        <v>6996</v>
      </c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</row>
    <row r="17" spans="1:62" ht="15" thickBot="1" x14ac:dyDescent="0.4">
      <c r="A17" s="12"/>
      <c r="B17" s="19">
        <f t="shared" si="0"/>
        <v>45046</v>
      </c>
      <c r="C17" s="90"/>
      <c r="D17" s="16" t="s">
        <v>17</v>
      </c>
      <c r="E17" s="18" t="s">
        <v>22</v>
      </c>
      <c r="F17" s="17" t="s">
        <v>16</v>
      </c>
      <c r="G17" s="16" t="s">
        <v>17</v>
      </c>
      <c r="H17" s="35">
        <f>'Teams &amp; Employee Details'!J16+'Teams &amp; Employee Details'!J17</f>
        <v>240</v>
      </c>
      <c r="I17" s="40">
        <f>'Teams &amp; Employee Details'!G14+'Teams &amp; Employee Details'!I14</f>
        <v>6540</v>
      </c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</row>
    <row r="18" spans="1:62" ht="15" thickBot="1" x14ac:dyDescent="0.4">
      <c r="A18" s="12"/>
      <c r="B18" s="19">
        <f t="shared" si="0"/>
        <v>45047</v>
      </c>
      <c r="C18" s="90"/>
      <c r="D18" s="16" t="s">
        <v>17</v>
      </c>
      <c r="E18" s="18" t="s">
        <v>22</v>
      </c>
      <c r="F18" s="17" t="s">
        <v>16</v>
      </c>
      <c r="G18" s="16" t="s">
        <v>17</v>
      </c>
      <c r="H18" s="35">
        <f>'Teams &amp; Employee Details'!J16+'Teams &amp; Employee Details'!J17</f>
        <v>240</v>
      </c>
      <c r="I18" s="40">
        <f>'Teams &amp; Employee Details'!G14+'Teams &amp; Employee Details'!I14</f>
        <v>6540</v>
      </c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</row>
    <row r="19" spans="1:62" ht="15" thickBot="1" x14ac:dyDescent="0.4">
      <c r="A19" s="12"/>
      <c r="B19" s="19">
        <f t="shared" si="0"/>
        <v>45048</v>
      </c>
      <c r="C19" s="91"/>
      <c r="D19" s="16" t="s">
        <v>17</v>
      </c>
      <c r="E19" s="23" t="s">
        <v>22</v>
      </c>
      <c r="F19" s="17" t="s">
        <v>16</v>
      </c>
      <c r="G19" s="16" t="s">
        <v>17</v>
      </c>
      <c r="H19" s="35">
        <f>'Teams &amp; Employee Details'!J16+'Teams &amp; Employee Details'!J17</f>
        <v>240</v>
      </c>
      <c r="I19" s="40">
        <f>'Teams &amp; Employee Details'!G14+'Teams &amp; Employee Details'!I14</f>
        <v>6540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</row>
    <row r="20" spans="1:62" ht="15" thickBot="1" x14ac:dyDescent="0.4">
      <c r="A20" s="12"/>
      <c r="B20" s="19">
        <f t="shared" si="0"/>
        <v>45049</v>
      </c>
      <c r="C20" s="89" t="s">
        <v>19</v>
      </c>
      <c r="D20" s="17" t="s">
        <v>16</v>
      </c>
      <c r="E20" s="21" t="s">
        <v>17</v>
      </c>
      <c r="F20" s="16" t="s">
        <v>17</v>
      </c>
      <c r="G20" s="24" t="s">
        <v>22</v>
      </c>
      <c r="H20" s="35">
        <f>'Teams &amp; Employee Details'!J18+'Teams &amp; Employee Details'!J19</f>
        <v>240</v>
      </c>
      <c r="I20" s="40">
        <f>'Teams &amp; Employee Details'!K14+'Teams &amp; Employee Details'!M14</f>
        <v>6996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</row>
    <row r="21" spans="1:62" ht="15" thickBot="1" x14ac:dyDescent="0.4">
      <c r="A21" s="12"/>
      <c r="B21" s="19">
        <f t="shared" si="0"/>
        <v>45050</v>
      </c>
      <c r="C21" s="90"/>
      <c r="D21" s="17" t="s">
        <v>16</v>
      </c>
      <c r="E21" s="16" t="s">
        <v>17</v>
      </c>
      <c r="F21" s="16" t="s">
        <v>17</v>
      </c>
      <c r="G21" s="25" t="s">
        <v>22</v>
      </c>
      <c r="H21" s="35">
        <f>'Teams &amp; Employee Details'!J18+'Teams &amp; Employee Details'!J19</f>
        <v>240</v>
      </c>
      <c r="I21" s="40">
        <f>'Teams &amp; Employee Details'!K14+'Teams &amp; Employee Details'!M14</f>
        <v>6996</v>
      </c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</row>
    <row r="22" spans="1:62" ht="15" thickBot="1" x14ac:dyDescent="0.4">
      <c r="A22" s="12"/>
      <c r="B22" s="19">
        <f t="shared" si="0"/>
        <v>45051</v>
      </c>
      <c r="C22" s="90"/>
      <c r="D22" s="17" t="s">
        <v>16</v>
      </c>
      <c r="E22" s="16" t="s">
        <v>17</v>
      </c>
      <c r="F22" s="16" t="s">
        <v>17</v>
      </c>
      <c r="G22" s="25" t="s">
        <v>22</v>
      </c>
      <c r="H22" s="35">
        <f>'Teams &amp; Employee Details'!J16+'Teams &amp; Employee Details'!J17</f>
        <v>240</v>
      </c>
      <c r="I22" s="40">
        <f>'Teams &amp; Employee Details'!G14+'Teams &amp; Employee Details'!I14</f>
        <v>6540</v>
      </c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</row>
    <row r="23" spans="1:62" ht="15" thickBot="1" x14ac:dyDescent="0.4">
      <c r="A23" s="12"/>
      <c r="B23" s="19">
        <f t="shared" si="0"/>
        <v>45052</v>
      </c>
      <c r="C23" s="90"/>
      <c r="D23" s="16" t="s">
        <v>17</v>
      </c>
      <c r="E23" s="17" t="s">
        <v>16</v>
      </c>
      <c r="F23" s="16" t="s">
        <v>17</v>
      </c>
      <c r="G23" s="25" t="s">
        <v>22</v>
      </c>
      <c r="H23" s="35">
        <f>'Teams &amp; Employee Details'!J16+'Teams &amp; Employee Details'!J17</f>
        <v>240</v>
      </c>
      <c r="I23" s="40">
        <f>'Teams &amp; Employee Details'!G14+'Teams &amp; Employee Details'!I14</f>
        <v>6540</v>
      </c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</row>
    <row r="24" spans="1:62" ht="15" thickBot="1" x14ac:dyDescent="0.4">
      <c r="A24" s="12"/>
      <c r="B24" s="19">
        <f t="shared" si="0"/>
        <v>45053</v>
      </c>
      <c r="C24" s="90"/>
      <c r="D24" s="18" t="s">
        <v>22</v>
      </c>
      <c r="E24" s="17" t="s">
        <v>16</v>
      </c>
      <c r="F24" s="16" t="s">
        <v>17</v>
      </c>
      <c r="G24" s="16" t="s">
        <v>17</v>
      </c>
      <c r="H24" s="35">
        <f>'Teams &amp; Employee Details'!J18+'Teams &amp; Employee Details'!J19</f>
        <v>240</v>
      </c>
      <c r="I24" s="40">
        <f>'Teams &amp; Employee Details'!K14+'Teams &amp; Employee Details'!M14</f>
        <v>6996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</row>
    <row r="25" spans="1:62" ht="15" thickBot="1" x14ac:dyDescent="0.4">
      <c r="A25" s="12"/>
      <c r="B25" s="19">
        <f t="shared" si="0"/>
        <v>45054</v>
      </c>
      <c r="C25" s="90"/>
      <c r="D25" s="18" t="s">
        <v>22</v>
      </c>
      <c r="E25" s="17" t="s">
        <v>16</v>
      </c>
      <c r="F25" s="16" t="s">
        <v>17</v>
      </c>
      <c r="G25" s="16" t="s">
        <v>17</v>
      </c>
      <c r="H25" s="35">
        <f>'Teams &amp; Employee Details'!J18+'Teams &amp; Employee Details'!J19</f>
        <v>240</v>
      </c>
      <c r="I25" s="40">
        <f>'Teams &amp; Employee Details'!K14+'Teams &amp; Employee Details'!M14</f>
        <v>6996</v>
      </c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</row>
    <row r="26" spans="1:62" ht="15" thickBot="1" x14ac:dyDescent="0.4">
      <c r="A26" s="12"/>
      <c r="B26" s="19">
        <f t="shared" si="0"/>
        <v>45055</v>
      </c>
      <c r="C26" s="91"/>
      <c r="D26" s="18" t="s">
        <v>22</v>
      </c>
      <c r="E26" s="17" t="s">
        <v>16</v>
      </c>
      <c r="F26" s="16" t="s">
        <v>17</v>
      </c>
      <c r="G26" s="16" t="s">
        <v>17</v>
      </c>
      <c r="H26" s="35">
        <f>'Teams &amp; Employee Details'!J18+'Teams &amp; Employee Details'!J19</f>
        <v>240</v>
      </c>
      <c r="I26" s="40">
        <f>'Teams &amp; Employee Details'!K14+'Teams &amp; Employee Details'!M14</f>
        <v>6996</v>
      </c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</row>
    <row r="27" spans="1:62" ht="15" thickBot="1" x14ac:dyDescent="0.4">
      <c r="A27" s="12"/>
      <c r="B27" s="19">
        <f t="shared" si="0"/>
        <v>45056</v>
      </c>
      <c r="C27" s="89" t="s">
        <v>20</v>
      </c>
      <c r="D27" s="16" t="s">
        <v>17</v>
      </c>
      <c r="E27" s="16" t="s">
        <v>17</v>
      </c>
      <c r="F27" s="18" t="s">
        <v>22</v>
      </c>
      <c r="G27" s="17" t="s">
        <v>16</v>
      </c>
      <c r="H27" s="35">
        <f>'Teams &amp; Employee Details'!J16+'Teams &amp; Employee Details'!J17</f>
        <v>240</v>
      </c>
      <c r="I27" s="40">
        <f>'Teams &amp; Employee Details'!G14+'Teams &amp; Employee Details'!I14</f>
        <v>6540</v>
      </c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</row>
    <row r="28" spans="1:62" ht="15" thickBot="1" x14ac:dyDescent="0.4">
      <c r="A28" s="12"/>
      <c r="B28" s="19">
        <f t="shared" si="0"/>
        <v>45057</v>
      </c>
      <c r="C28" s="90"/>
      <c r="D28" s="16" t="s">
        <v>17</v>
      </c>
      <c r="E28" s="16" t="s">
        <v>17</v>
      </c>
      <c r="F28" s="18" t="s">
        <v>22</v>
      </c>
      <c r="G28" s="17" t="s">
        <v>16</v>
      </c>
      <c r="H28" s="35">
        <f>'Teams &amp; Employee Details'!J16+'Teams &amp; Employee Details'!J17</f>
        <v>240</v>
      </c>
      <c r="I28" s="40">
        <f>'Teams &amp; Employee Details'!G14+'Teams &amp; Employee Details'!I14</f>
        <v>6540</v>
      </c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</row>
    <row r="29" spans="1:62" ht="15" thickBot="1" x14ac:dyDescent="0.4">
      <c r="A29" s="12"/>
      <c r="B29" s="19">
        <f t="shared" si="0"/>
        <v>45058</v>
      </c>
      <c r="C29" s="90"/>
      <c r="D29" s="16" t="s">
        <v>17</v>
      </c>
      <c r="E29" s="16" t="s">
        <v>17</v>
      </c>
      <c r="F29" s="18" t="s">
        <v>22</v>
      </c>
      <c r="G29" s="17" t="s">
        <v>16</v>
      </c>
      <c r="H29" s="35">
        <f>'Teams &amp; Employee Details'!J18+'Teams &amp; Employee Details'!J19</f>
        <v>240</v>
      </c>
      <c r="I29" s="40">
        <f>'Teams &amp; Employee Details'!K14+'Teams &amp; Employee Details'!M14</f>
        <v>6996</v>
      </c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</row>
    <row r="30" spans="1:62" ht="15" thickBot="1" x14ac:dyDescent="0.4">
      <c r="A30" s="12"/>
      <c r="B30" s="19">
        <f t="shared" si="0"/>
        <v>45059</v>
      </c>
      <c r="C30" s="90"/>
      <c r="D30" s="20" t="s">
        <v>16</v>
      </c>
      <c r="E30" s="16" t="s">
        <v>17</v>
      </c>
      <c r="F30" s="18" t="s">
        <v>22</v>
      </c>
      <c r="G30" s="16" t="s">
        <v>17</v>
      </c>
      <c r="H30" s="35">
        <f>'Teams &amp; Employee Details'!J18+'Teams &amp; Employee Details'!J19</f>
        <v>240</v>
      </c>
      <c r="I30" s="40">
        <f>'Teams &amp; Employee Details'!K14+'Teams &amp; Employee Details'!M14</f>
        <v>6996</v>
      </c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</row>
    <row r="31" spans="1:62" ht="15" thickBot="1" x14ac:dyDescent="0.4">
      <c r="A31" s="12"/>
      <c r="B31" s="19">
        <f t="shared" si="0"/>
        <v>45060</v>
      </c>
      <c r="C31" s="90"/>
      <c r="D31" s="20" t="s">
        <v>16</v>
      </c>
      <c r="E31" s="16" t="s">
        <v>17</v>
      </c>
      <c r="F31" s="16" t="s">
        <v>17</v>
      </c>
      <c r="G31" s="37" t="s">
        <v>22</v>
      </c>
      <c r="H31" s="35">
        <f>'Teams &amp; Employee Details'!J16+'Teams &amp; Employee Details'!J17</f>
        <v>240</v>
      </c>
      <c r="I31" s="40">
        <f>'Teams &amp; Employee Details'!G14+'Teams &amp; Employee Details'!I14</f>
        <v>6540</v>
      </c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</row>
    <row r="32" spans="1:62" ht="15" thickBot="1" x14ac:dyDescent="0.4">
      <c r="B32" s="26">
        <f t="shared" si="0"/>
        <v>45061</v>
      </c>
      <c r="C32" s="90"/>
      <c r="D32" s="20" t="s">
        <v>16</v>
      </c>
      <c r="E32" s="16" t="s">
        <v>17</v>
      </c>
      <c r="F32" s="16" t="s">
        <v>17</v>
      </c>
      <c r="G32" s="37" t="s">
        <v>22</v>
      </c>
      <c r="H32" s="35">
        <f>'Teams &amp; Employee Details'!J16+'Teams &amp; Employee Details'!J17</f>
        <v>240</v>
      </c>
      <c r="I32" s="40">
        <f>'Teams &amp; Employee Details'!G14+'Teams &amp; Employee Details'!I14</f>
        <v>6540</v>
      </c>
    </row>
    <row r="33" spans="2:9" ht="15" thickBot="1" x14ac:dyDescent="0.4">
      <c r="B33" s="26">
        <f t="shared" si="0"/>
        <v>45062</v>
      </c>
      <c r="C33" s="91"/>
      <c r="D33" s="20" t="s">
        <v>16</v>
      </c>
      <c r="E33" s="16" t="s">
        <v>17</v>
      </c>
      <c r="F33" s="27" t="s">
        <v>17</v>
      </c>
      <c r="G33" s="37" t="s">
        <v>22</v>
      </c>
      <c r="H33" s="35">
        <f>'Teams &amp; Employee Details'!J16+'Teams &amp; Employee Details'!J17</f>
        <v>240</v>
      </c>
      <c r="I33" s="40">
        <f>'Teams &amp; Employee Details'!G14+'Teams &amp; Employee Details'!I14</f>
        <v>6540</v>
      </c>
    </row>
    <row r="34" spans="2:9" ht="15" customHeight="1" thickBot="1" x14ac:dyDescent="0.4">
      <c r="B34" s="26">
        <f t="shared" si="0"/>
        <v>45063</v>
      </c>
      <c r="C34" s="89" t="s">
        <v>21</v>
      </c>
      <c r="D34" s="16" t="s">
        <v>17</v>
      </c>
      <c r="E34" s="18" t="s">
        <v>22</v>
      </c>
      <c r="F34" s="22" t="s">
        <v>16</v>
      </c>
      <c r="G34" s="16" t="s">
        <v>17</v>
      </c>
      <c r="H34" s="35">
        <f>'Teams &amp; Employee Details'!J18+'Teams &amp; Employee Details'!J19</f>
        <v>240</v>
      </c>
      <c r="I34" s="40">
        <f>'Teams &amp; Employee Details'!K14+'Teams &amp; Employee Details'!M14</f>
        <v>6996</v>
      </c>
    </row>
    <row r="35" spans="2:9" ht="15" thickBot="1" x14ac:dyDescent="0.4">
      <c r="B35" s="26">
        <f t="shared" si="0"/>
        <v>45064</v>
      </c>
      <c r="C35" s="90"/>
      <c r="D35" s="16" t="s">
        <v>17</v>
      </c>
      <c r="E35" s="18" t="s">
        <v>22</v>
      </c>
      <c r="F35" s="22" t="s">
        <v>16</v>
      </c>
      <c r="G35" s="16" t="s">
        <v>17</v>
      </c>
      <c r="H35" s="35">
        <f>'Teams &amp; Employee Details'!J18+'Teams &amp; Employee Details'!J19</f>
        <v>240</v>
      </c>
      <c r="I35" s="40">
        <f>'Teams &amp; Employee Details'!K14+'Teams &amp; Employee Details'!M14</f>
        <v>6996</v>
      </c>
    </row>
    <row r="36" spans="2:9" ht="15" thickBot="1" x14ac:dyDescent="0.4">
      <c r="B36" s="19">
        <f t="shared" si="0"/>
        <v>45065</v>
      </c>
      <c r="C36" s="90"/>
      <c r="D36" s="16" t="s">
        <v>17</v>
      </c>
      <c r="E36" s="18" t="s">
        <v>22</v>
      </c>
      <c r="F36" s="22" t="s">
        <v>16</v>
      </c>
      <c r="G36" s="16" t="s">
        <v>17</v>
      </c>
      <c r="H36" s="35">
        <f>'Teams &amp; Employee Details'!J16+'Teams &amp; Employee Details'!J17</f>
        <v>240</v>
      </c>
      <c r="I36" s="40">
        <f>'Teams &amp; Employee Details'!G14+'Teams &amp; Employee Details'!I14</f>
        <v>6540</v>
      </c>
    </row>
    <row r="37" spans="2:9" ht="15" thickBot="1" x14ac:dyDescent="0.4">
      <c r="B37" s="26">
        <f t="shared" si="0"/>
        <v>45066</v>
      </c>
      <c r="C37" s="90"/>
      <c r="D37" s="16" t="s">
        <v>17</v>
      </c>
      <c r="E37" s="18" t="s">
        <v>22</v>
      </c>
      <c r="F37" s="16" t="s">
        <v>17</v>
      </c>
      <c r="G37" s="22" t="s">
        <v>16</v>
      </c>
      <c r="H37" s="35">
        <f>'Teams &amp; Employee Details'!J16+'Teams &amp; Employee Details'!J17</f>
        <v>240</v>
      </c>
      <c r="I37" s="40">
        <f>'Teams &amp; Employee Details'!G14+'Teams &amp; Employee Details'!I14</f>
        <v>6540</v>
      </c>
    </row>
    <row r="38" spans="2:9" ht="15" thickBot="1" x14ac:dyDescent="0.4">
      <c r="B38" s="26">
        <f t="shared" si="0"/>
        <v>45067</v>
      </c>
      <c r="C38" s="90"/>
      <c r="D38" s="16" t="s">
        <v>17</v>
      </c>
      <c r="E38" s="16" t="s">
        <v>17</v>
      </c>
      <c r="F38" s="18" t="s">
        <v>22</v>
      </c>
      <c r="G38" s="22" t="s">
        <v>16</v>
      </c>
      <c r="H38" s="35">
        <f>'Teams &amp; Employee Details'!J18+'Teams &amp; Employee Details'!J17</f>
        <v>240</v>
      </c>
      <c r="I38" s="40">
        <f>'Teams &amp; Employee Details'!K14+'Teams &amp; Employee Details'!M14</f>
        <v>6996</v>
      </c>
    </row>
    <row r="39" spans="2:9" ht="15" thickBot="1" x14ac:dyDescent="0.4">
      <c r="B39" s="26">
        <f t="shared" si="0"/>
        <v>45068</v>
      </c>
      <c r="C39" s="90"/>
      <c r="D39" s="16" t="s">
        <v>17</v>
      </c>
      <c r="E39" s="16" t="s">
        <v>17</v>
      </c>
      <c r="F39" s="18" t="s">
        <v>22</v>
      </c>
      <c r="G39" s="22" t="s">
        <v>16</v>
      </c>
      <c r="H39" s="35">
        <f>'Teams &amp; Employee Details'!J18+'Teams &amp; Employee Details'!J19</f>
        <v>240</v>
      </c>
      <c r="I39" s="40">
        <f>'Teams &amp; Employee Details'!K14+'Teams &amp; Employee Details'!M14</f>
        <v>6996</v>
      </c>
    </row>
    <row r="40" spans="2:9" ht="15" thickBot="1" x14ac:dyDescent="0.4">
      <c r="B40" s="49">
        <f t="shared" si="0"/>
        <v>45069</v>
      </c>
      <c r="C40" s="90"/>
      <c r="D40" s="16" t="s">
        <v>17</v>
      </c>
      <c r="E40" s="36" t="s">
        <v>17</v>
      </c>
      <c r="F40" s="37" t="s">
        <v>22</v>
      </c>
      <c r="G40" s="22" t="s">
        <v>16</v>
      </c>
      <c r="H40" s="50">
        <f>'Teams &amp; Employee Details'!J18+'Teams &amp; Employee Details'!J19</f>
        <v>240</v>
      </c>
      <c r="I40" s="51">
        <f>'Teams &amp; Employee Details'!K14+'Teams &amp; Employee Details'!M14</f>
        <v>6996</v>
      </c>
    </row>
    <row r="41" spans="2:9" ht="15" thickBot="1" x14ac:dyDescent="0.4">
      <c r="B41" s="86" t="s">
        <v>75</v>
      </c>
      <c r="C41" s="87"/>
      <c r="D41" s="52">
        <f>14*'Teams &amp; Employee Details'!J16</f>
        <v>1680</v>
      </c>
      <c r="E41" s="52">
        <f>14*'Teams &amp; Employee Details'!J17</f>
        <v>1680</v>
      </c>
      <c r="F41" s="52">
        <f>14*'Teams &amp; Employee Details'!J18</f>
        <v>1680</v>
      </c>
      <c r="G41" s="52">
        <f>14*'Teams &amp; Employee Details'!J19</f>
        <v>1680</v>
      </c>
      <c r="H41" s="97">
        <f>SUM(D41:G41)</f>
        <v>6720</v>
      </c>
      <c r="I41" s="98"/>
    </row>
    <row r="42" spans="2:9" ht="15" thickBot="1" x14ac:dyDescent="0.4">
      <c r="B42" s="86" t="s">
        <v>76</v>
      </c>
      <c r="C42" s="87"/>
      <c r="D42" s="48">
        <f>D41*'Teams &amp; Employee Details'!G13</f>
        <v>435120</v>
      </c>
      <c r="E42" s="48">
        <f>E41*'Teams &amp; Employee Details'!I13</f>
        <v>480480</v>
      </c>
      <c r="F42" s="48">
        <f>F41*'Teams &amp; Employee Details'!K13</f>
        <v>443520</v>
      </c>
      <c r="G42" s="48">
        <f>G41*'Teams &amp; Employee Details'!M13</f>
        <v>535920</v>
      </c>
      <c r="H42" s="95">
        <f>SUM(D42:G42)</f>
        <v>1895040</v>
      </c>
      <c r="I42" s="96"/>
    </row>
  </sheetData>
  <mergeCells count="24">
    <mergeCell ref="B42:C42"/>
    <mergeCell ref="B11:AJ11"/>
    <mergeCell ref="C13:C19"/>
    <mergeCell ref="C20:C26"/>
    <mergeCell ref="AH7:AJ7"/>
    <mergeCell ref="AH8:AJ8"/>
    <mergeCell ref="AH9:AJ9"/>
    <mergeCell ref="AH10:AJ10"/>
    <mergeCell ref="H42:I42"/>
    <mergeCell ref="B41:C41"/>
    <mergeCell ref="H41:I41"/>
    <mergeCell ref="C27:C33"/>
    <mergeCell ref="C34:C40"/>
    <mergeCell ref="B8:C8"/>
    <mergeCell ref="C9:D9"/>
    <mergeCell ref="H7:J7"/>
    <mergeCell ref="H8:J8"/>
    <mergeCell ref="H9:J9"/>
    <mergeCell ref="B2:AJ2"/>
    <mergeCell ref="B3:AJ3"/>
    <mergeCell ref="D6:F6"/>
    <mergeCell ref="AH5:AJ5"/>
    <mergeCell ref="AH4:AJ4"/>
    <mergeCell ref="H5:J5"/>
  </mergeCells>
  <phoneticPr fontId="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Instructions</vt:lpstr>
      <vt:lpstr>Shifts</vt:lpstr>
      <vt:lpstr>Teams &amp; Employee Details</vt:lpstr>
      <vt:lpstr>Dupont Schedule Template</vt:lpstr>
      <vt:lpstr>PULI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Replicon</dc:creator>
  <cp:lastModifiedBy>Saurabh Rehani</cp:lastModifiedBy>
  <dcterms:created xsi:type="dcterms:W3CDTF">2015-06-05T18:17:20Z</dcterms:created>
  <dcterms:modified xsi:type="dcterms:W3CDTF">2023-12-15T11:07:35Z</dcterms:modified>
</cp:coreProperties>
</file>